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600" windowHeight="9240" activeTab="1"/>
  </bookViews>
  <sheets>
    <sheet name="график 2011" sheetId="1" r:id="rId1"/>
    <sheet name="маг" sheetId="2" r:id="rId2"/>
  </sheets>
  <definedNames>
    <definedName name="н15" localSheetId="0">#REF!</definedName>
    <definedName name="н15">#REF!</definedName>
    <definedName name="_xlnm.Print_Area" localSheetId="1">'маг'!$A$1:$AD$115</definedName>
  </definedNames>
  <calcPr fullCalcOnLoad="1"/>
</workbook>
</file>

<file path=xl/comments2.xml><?xml version="1.0" encoding="utf-8"?>
<comments xmlns="http://schemas.openxmlformats.org/spreadsheetml/2006/main">
  <authors>
    <author>ivchenko</author>
  </authors>
  <commentList>
    <comment ref="J20" authorId="0">
      <text>
        <r>
          <rPr>
            <b/>
            <sz val="8"/>
            <rFont val="Tahoma"/>
            <family val="2"/>
          </rPr>
          <t>ivchenko: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<sst xmlns="http://schemas.openxmlformats.org/spreadsheetml/2006/main" count="468" uniqueCount="236">
  <si>
    <t>З.ед.</t>
  </si>
  <si>
    <t>ДЗ</t>
  </si>
  <si>
    <t>ПРОВЕРКА</t>
  </si>
  <si>
    <t>Шифр дисциплин      № пп</t>
  </si>
  <si>
    <t>Название дисциплины</t>
  </si>
  <si>
    <t>текущий контроль знаний</t>
  </si>
  <si>
    <t>труд.</t>
  </si>
  <si>
    <t>Объем часов на дисциплину</t>
  </si>
  <si>
    <t xml:space="preserve">  № семестра</t>
  </si>
  <si>
    <t>К/Р</t>
  </si>
  <si>
    <t>контр
раб</t>
  </si>
  <si>
    <t>в том числе</t>
  </si>
  <si>
    <t>Кол.недель в сем. / часов в нед.</t>
  </si>
  <si>
    <t>Кол.недель в сем. /з.ед. в сем.</t>
  </si>
  <si>
    <t>Экз.</t>
  </si>
  <si>
    <t>Зачёт</t>
  </si>
  <si>
    <t>К/Пр</t>
  </si>
  <si>
    <t xml:space="preserve">Всего </t>
  </si>
  <si>
    <t>Ауд</t>
  </si>
  <si>
    <t>лекц</t>
  </si>
  <si>
    <t>практ</t>
  </si>
  <si>
    <t>лаб</t>
  </si>
  <si>
    <t>СРС</t>
  </si>
  <si>
    <t>Всего</t>
  </si>
  <si>
    <t>1 курс</t>
  </si>
  <si>
    <t>2 курс</t>
  </si>
  <si>
    <t>Зач.</t>
  </si>
  <si>
    <t>Курс.</t>
  </si>
  <si>
    <t>_______________________</t>
  </si>
  <si>
    <t>Начальник учебно-методического управления</t>
  </si>
  <si>
    <t>Тришкина Т.В.</t>
  </si>
  <si>
    <t>КОРОЛЕВСКИЙ ИНСТИТУТ УПРАВЛЕНИЯ, ЭКОНОМИКИ И СОЦИОЛОГИИ</t>
  </si>
  <si>
    <t>РАБОЧИЙ УЧЕБНЫЙ ПЛАН</t>
  </si>
  <si>
    <t>ОДОБРЕНО</t>
  </si>
  <si>
    <t>УТВЕРЖДАЮ</t>
  </si>
  <si>
    <t xml:space="preserve">Ученым советом </t>
  </si>
  <si>
    <t>Ректор КИУЭС</t>
  </si>
  <si>
    <r>
      <t>"___" _</t>
    </r>
    <r>
      <rPr>
        <u val="single"/>
        <sz val="12"/>
        <rFont val="Arial Cyr"/>
        <family val="0"/>
      </rPr>
      <t>_______</t>
    </r>
    <r>
      <rPr>
        <sz val="12"/>
        <rFont val="Arial Cyr"/>
        <family val="2"/>
      </rPr>
      <t>_ 201_</t>
    </r>
    <r>
      <rPr>
        <u val="single"/>
        <sz val="12"/>
        <rFont val="Arial Cyr"/>
        <family val="0"/>
      </rPr>
      <t>__</t>
    </r>
    <r>
      <rPr>
        <sz val="12"/>
        <rFont val="Arial Cyr"/>
        <family val="2"/>
      </rPr>
      <t>_ г.</t>
    </r>
  </si>
  <si>
    <t>__________ Т.Е. Старцева</t>
  </si>
  <si>
    <r>
      <t xml:space="preserve">Протокол № </t>
    </r>
    <r>
      <rPr>
        <u val="single"/>
        <sz val="12"/>
        <rFont val="Arial Cyr"/>
        <family val="0"/>
      </rPr>
      <t>_____</t>
    </r>
  </si>
  <si>
    <t>«_____» _________201__ г</t>
  </si>
  <si>
    <t xml:space="preserve">   </t>
  </si>
  <si>
    <r>
      <t xml:space="preserve">Форма обучения:  </t>
    </r>
    <r>
      <rPr>
        <u val="single"/>
        <sz val="11"/>
        <rFont val="Arial Cyr"/>
        <family val="0"/>
      </rPr>
      <t>очная</t>
    </r>
  </si>
  <si>
    <t>КУРСЫ</t>
  </si>
  <si>
    <t xml:space="preserve">Сентябрь                  </t>
  </si>
  <si>
    <t>Октябрь</t>
  </si>
  <si>
    <t>Ноябрь</t>
  </si>
  <si>
    <t xml:space="preserve">Декабрь                  </t>
  </si>
  <si>
    <t xml:space="preserve">Январь                  </t>
  </si>
  <si>
    <t xml:space="preserve">Февраль                  </t>
  </si>
  <si>
    <t>Март</t>
  </si>
  <si>
    <t>Апрель</t>
  </si>
  <si>
    <t>Май</t>
  </si>
  <si>
    <t>Июнь</t>
  </si>
  <si>
    <t>Июль</t>
  </si>
  <si>
    <t>Август</t>
  </si>
  <si>
    <t>1 7</t>
  </si>
  <si>
    <t>8 14</t>
  </si>
  <si>
    <t>15 21</t>
  </si>
  <si>
    <t>22 28</t>
  </si>
  <si>
    <t>29  5</t>
  </si>
  <si>
    <t>6 12</t>
  </si>
  <si>
    <t>13 19</t>
  </si>
  <si>
    <t>20 26</t>
  </si>
  <si>
    <t>27  2</t>
  </si>
  <si>
    <t>3  9</t>
  </si>
  <si>
    <t>10 16</t>
  </si>
  <si>
    <t>17 23</t>
  </si>
  <si>
    <t>24 30</t>
  </si>
  <si>
    <t>1  7</t>
  </si>
  <si>
    <t>29  4</t>
  </si>
  <si>
    <t>5 11</t>
  </si>
  <si>
    <t>12 18</t>
  </si>
  <si>
    <t>19 25</t>
  </si>
  <si>
    <t>28  1</t>
  </si>
  <si>
    <t>2   8</t>
  </si>
  <si>
    <t>9 15</t>
  </si>
  <si>
    <t>16 22</t>
  </si>
  <si>
    <t>23  1</t>
  </si>
  <si>
    <t>2    8</t>
  </si>
  <si>
    <t>23 29</t>
  </si>
  <si>
    <t>30  5</t>
  </si>
  <si>
    <t>27  3</t>
  </si>
  <si>
    <t>4 10</t>
  </si>
  <si>
    <t>11 17</t>
  </si>
  <si>
    <t>18 24</t>
  </si>
  <si>
    <t>25 31</t>
  </si>
  <si>
    <t xml:space="preserve"> 1     7</t>
  </si>
  <si>
    <t>27  1</t>
  </si>
  <si>
    <t>2 8</t>
  </si>
  <si>
    <t xml:space="preserve"> 9 15</t>
  </si>
  <si>
    <t>23 31</t>
  </si>
  <si>
    <t>Э</t>
  </si>
  <si>
    <t>К</t>
  </si>
  <si>
    <t>П</t>
  </si>
  <si>
    <t>Г</t>
  </si>
  <si>
    <t>Д</t>
  </si>
  <si>
    <t>О</t>
  </si>
  <si>
    <t>О Б О З Н А Ч Е Н И Я,  П Р И Н Я Т Ы Е  В  К А Л Е Н Д А Р Н О М   Г Р А Ф И К Е</t>
  </si>
  <si>
    <t>Недель</t>
  </si>
  <si>
    <t>Курсы</t>
  </si>
  <si>
    <t>Теор.обучение</t>
  </si>
  <si>
    <t>Экз. сессия</t>
  </si>
  <si>
    <t>Практика</t>
  </si>
  <si>
    <t>Каникулы</t>
  </si>
  <si>
    <t xml:space="preserve">Гос.аттестация  </t>
  </si>
  <si>
    <t xml:space="preserve">Отпуск </t>
  </si>
  <si>
    <t>КОМПЕ-
ТЕНЦИИ</t>
  </si>
  <si>
    <t>Заведующий кафедрой У</t>
  </si>
  <si>
    <t>Веселовский М.Я.</t>
  </si>
  <si>
    <t>М.1 Общенаучный цикл</t>
  </si>
  <si>
    <t>Вариативная часть</t>
  </si>
  <si>
    <t>М.2 Профессиональный цикл</t>
  </si>
  <si>
    <t>Базовая (профессиональная) часть</t>
  </si>
  <si>
    <t>М.3 Практики и научно-исследовательская работа</t>
  </si>
  <si>
    <t>Практики</t>
  </si>
  <si>
    <t>Итого: М.1</t>
  </si>
  <si>
    <t>Итого: М.2</t>
  </si>
  <si>
    <t>Итого: М.3</t>
  </si>
  <si>
    <t>М.4 Итоговая государственная аттестация</t>
  </si>
  <si>
    <t>Итого : М.4</t>
  </si>
  <si>
    <t>Итоговая государственная 
аттестация</t>
  </si>
  <si>
    <t>Название практики</t>
  </si>
  <si>
    <t>Вид аттестации</t>
  </si>
  <si>
    <t>Общенаучный цикл</t>
  </si>
  <si>
    <t>М.1.1</t>
  </si>
  <si>
    <t>М.2.1</t>
  </si>
  <si>
    <t>М.2.1.1</t>
  </si>
  <si>
    <t>М.2.1.2</t>
  </si>
  <si>
    <t>М.2.1.3</t>
  </si>
  <si>
    <t>М.2.2</t>
  </si>
  <si>
    <t>М.2.2.1</t>
  </si>
  <si>
    <t>М.2.2.2</t>
  </si>
  <si>
    <t>М.2.2.3</t>
  </si>
  <si>
    <t xml:space="preserve">Научно-исследовательская </t>
  </si>
  <si>
    <t>Государственный экзамен</t>
  </si>
  <si>
    <t>ВКР (магистерская диссертация)</t>
  </si>
  <si>
    <t>М.3.1</t>
  </si>
  <si>
    <t>Срок обучения - 2 года</t>
  </si>
  <si>
    <t>Квалификация: магистр</t>
  </si>
  <si>
    <t>Магистерская диссертация</t>
  </si>
  <si>
    <t>М.1</t>
  </si>
  <si>
    <t>М.1.2</t>
  </si>
  <si>
    <t>М.1.2.1</t>
  </si>
  <si>
    <t>60 ЗАЧЕТНЫХ ЕД В УЧ Г</t>
  </si>
  <si>
    <t>СВОДНАЯ ТАБЛИЦА  ПО СПЕЦИАЛЬНОСТИ</t>
  </si>
  <si>
    <t>Всего часов по циклам дисциплин</t>
  </si>
  <si>
    <t>Шифр циклов дисциплин</t>
  </si>
  <si>
    <t>Контроль знаний</t>
  </si>
  <si>
    <t>Количество часов</t>
  </si>
  <si>
    <t>№ семестра</t>
  </si>
  <si>
    <t>Зачет</t>
  </si>
  <si>
    <t>Курс. р/п</t>
  </si>
  <si>
    <t>з.ед.</t>
  </si>
  <si>
    <t>Ауд.</t>
  </si>
  <si>
    <t>Количество недель в сем./часов в неделю</t>
  </si>
  <si>
    <t>Кол.недель в сем. /зе в сем</t>
  </si>
  <si>
    <t>теоретическое обучение</t>
  </si>
  <si>
    <t>60 ЗАЧЕТНЫХ ЕДИНИЦ В ГОД!!!</t>
  </si>
  <si>
    <t>Контроль</t>
  </si>
  <si>
    <t>М1</t>
  </si>
  <si>
    <t>М2</t>
  </si>
  <si>
    <t>М3</t>
  </si>
  <si>
    <t>М4</t>
  </si>
  <si>
    <t>Иностранный язык делового  общения</t>
  </si>
  <si>
    <t>Современные проблемы менеджмента</t>
  </si>
  <si>
    <t>Математические методы и модели в управлении</t>
  </si>
  <si>
    <t>Управленческая экономика</t>
  </si>
  <si>
    <t>Теория организации и организационное поведение</t>
  </si>
  <si>
    <t>Стратегический маркетинг</t>
  </si>
  <si>
    <t xml:space="preserve">Научно-педагогическая </t>
  </si>
  <si>
    <t>4 нед</t>
  </si>
  <si>
    <t>Христофорова И.В.</t>
  </si>
  <si>
    <t xml:space="preserve">Проректор по учебной  и учебно-методической работе </t>
  </si>
  <si>
    <t>Базовая часть</t>
  </si>
  <si>
    <t>Экономика общественного сектора</t>
  </si>
  <si>
    <t>Теория и механизмы современного государственного управления</t>
  </si>
  <si>
    <t>Информационно-аналитические технологии государственного и муниципального управления</t>
  </si>
  <si>
    <t>М.1.2.2</t>
  </si>
  <si>
    <t>М.1.2.3</t>
  </si>
  <si>
    <t>Правовые основы управленческой деятельности</t>
  </si>
  <si>
    <t>Правовое обеспечение государственного и муниципального управления</t>
  </si>
  <si>
    <t>Муниципальное управление и местное самоуправление</t>
  </si>
  <si>
    <t>Управление в социальной сфере</t>
  </si>
  <si>
    <t>Кадровая политика и кадровый аудит в организации</t>
  </si>
  <si>
    <t>М.2.1.4</t>
  </si>
  <si>
    <t>Государственная политика  и управление</t>
  </si>
  <si>
    <t>Управление государственной и муниципальной собственностью</t>
  </si>
  <si>
    <t>Национальная безопасность</t>
  </si>
  <si>
    <t>Государственная служба и кадровая политика</t>
  </si>
  <si>
    <t>Государственные коммуникации и связи с общественностью в современной России</t>
  </si>
  <si>
    <t>М.1.1.1</t>
  </si>
  <si>
    <t>М.1.1.2</t>
  </si>
  <si>
    <t>М.1.1.3</t>
  </si>
  <si>
    <t>Кол.недель в сем. / всего часов в нед.</t>
  </si>
  <si>
    <t>не более 54</t>
  </si>
  <si>
    <t>Количество недель в сем./всего часов в неделю</t>
  </si>
  <si>
    <t>Производственная</t>
  </si>
  <si>
    <t>М.3</t>
  </si>
  <si>
    <t>Практики и научно-исследовательская работа</t>
  </si>
  <si>
    <t>М.3.1.1</t>
  </si>
  <si>
    <t>М.3.1.2</t>
  </si>
  <si>
    <t>М.3.1.3</t>
  </si>
  <si>
    <t>16 нед</t>
  </si>
  <si>
    <t xml:space="preserve">М.4 </t>
  </si>
  <si>
    <t>М.4.1</t>
  </si>
  <si>
    <t>М.4.2</t>
  </si>
  <si>
    <t>Х</t>
  </si>
  <si>
    <t>Нуачно-исследовательская работа</t>
  </si>
  <si>
    <t>НИР 1</t>
  </si>
  <si>
    <t>НИР 2</t>
  </si>
  <si>
    <t>НИР 3</t>
  </si>
  <si>
    <t>М.3.2.1</t>
  </si>
  <si>
    <t>М.3.2.2</t>
  </si>
  <si>
    <t>М.3.2.3</t>
  </si>
  <si>
    <t>М3.2</t>
  </si>
  <si>
    <t>3 нед</t>
  </si>
  <si>
    <t>2 нед</t>
  </si>
  <si>
    <t>Направление  081100  Государственное и муниципальное управление</t>
  </si>
  <si>
    <t>Декан ФИУ</t>
  </si>
  <si>
    <t>Алексахина В.Г.</t>
  </si>
  <si>
    <t>М.2.3</t>
  </si>
  <si>
    <t>Дисциплины по выбору</t>
  </si>
  <si>
    <t>М.2.3.1.1</t>
  </si>
  <si>
    <t>М.2.3.1.2</t>
  </si>
  <si>
    <t>М.2.3.2.1</t>
  </si>
  <si>
    <t>Маркетинг территорий</t>
  </si>
  <si>
    <t>М.1.3.1</t>
  </si>
  <si>
    <t>Теоретические концепции организации и управления</t>
  </si>
  <si>
    <t>М.2.3.4</t>
  </si>
  <si>
    <t>М.2.3.5</t>
  </si>
  <si>
    <t>М.2.2.6</t>
  </si>
  <si>
    <t>Управление региональной экономикой</t>
  </si>
  <si>
    <t>М.2.3.2.2</t>
  </si>
  <si>
    <t>М.1.3.1.1</t>
  </si>
  <si>
    <t>М.1.3.1.2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</si>
</sst>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 Cyr"/>
      <family val="1"/>
    </font>
    <font>
      <sz val="12"/>
      <color indexed="10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2"/>
      <color indexed="10"/>
      <name val="Times New Roman Cyr"/>
      <family val="1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53"/>
      <name val="Times New Roman Cyr"/>
      <family val="1"/>
    </font>
    <font>
      <sz val="12"/>
      <name val="Arial Cyr"/>
      <family val="0"/>
    </font>
    <font>
      <sz val="12"/>
      <color indexed="53"/>
      <name val="Arial"/>
      <family val="2"/>
    </font>
    <font>
      <sz val="7"/>
      <name val="Arial Cyr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0"/>
      <name val="Arial Cyr"/>
      <family val="0"/>
    </font>
    <font>
      <u val="single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2"/>
    </font>
    <font>
      <u val="single"/>
      <sz val="11"/>
      <name val="Arial Cyr"/>
      <family val="0"/>
    </font>
    <font>
      <u val="single"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0"/>
      <color indexed="10"/>
      <name val="Arial Cyr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Arial"/>
      <family val="2"/>
    </font>
    <font>
      <sz val="16"/>
      <color indexed="10"/>
      <name val="Times New Roman Cyr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53"/>
      <name val="Times New Roman"/>
      <family val="1"/>
    </font>
    <font>
      <b/>
      <i/>
      <sz val="12"/>
      <name val="Times New Roman Cyr"/>
      <family val="0"/>
    </font>
    <font>
      <b/>
      <i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/>
      <top style="thin"/>
      <bottom/>
    </border>
    <border>
      <left/>
      <right style="medium"/>
      <top style="medium"/>
      <bottom/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/>
      <right style="thin"/>
      <top style="medium"/>
      <bottom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/>
      <right style="medium"/>
      <top style="medium"/>
      <bottom/>
    </border>
    <border>
      <left/>
      <right style="medium">
        <color indexed="8"/>
      </right>
      <top/>
      <bottom/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1" fillId="21" borderId="7" applyNumberFormat="0" applyAlignment="0" applyProtection="0"/>
    <xf numFmtId="0" fontId="40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0" borderId="0">
      <alignment/>
      <protection/>
    </xf>
    <xf numFmtId="0" fontId="45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570">
    <xf numFmtId="0" fontId="0" fillId="0" borderId="0" xfId="0" applyAlignment="1">
      <alignment/>
    </xf>
    <xf numFmtId="0" fontId="2" fillId="0" borderId="0" xfId="52" applyFont="1" applyAlignment="1">
      <alignment horizontal="center" vertical="center"/>
      <protection/>
    </xf>
    <xf numFmtId="1" fontId="2" fillId="0" borderId="0" xfId="52" applyNumberFormat="1" applyFont="1" applyAlignment="1">
      <alignment horizontal="center" vertical="center"/>
      <protection/>
    </xf>
    <xf numFmtId="0" fontId="3" fillId="0" borderId="0" xfId="52" applyFont="1" applyAlignment="1">
      <alignment horizontal="center" vertical="center"/>
      <protection/>
    </xf>
    <xf numFmtId="0" fontId="1" fillId="0" borderId="0" xfId="52">
      <alignment/>
      <protection/>
    </xf>
    <xf numFmtId="0" fontId="3" fillId="0" borderId="0" xfId="52" applyFont="1" applyAlignment="1">
      <alignment horizontal="left" vertical="center"/>
      <protection/>
    </xf>
    <xf numFmtId="0" fontId="5" fillId="0" borderId="10" xfId="52" applyFont="1" applyFill="1" applyBorder="1" applyAlignment="1">
      <alignment vertical="center"/>
      <protection/>
    </xf>
    <xf numFmtId="0" fontId="5" fillId="0" borderId="11" xfId="52" applyFont="1" applyFill="1" applyBorder="1" applyAlignment="1">
      <alignment vertical="center"/>
      <protection/>
    </xf>
    <xf numFmtId="0" fontId="5" fillId="0" borderId="12" xfId="52" applyFont="1" applyFill="1" applyBorder="1" applyAlignment="1">
      <alignment vertical="center"/>
      <protection/>
    </xf>
    <xf numFmtId="0" fontId="5" fillId="0" borderId="13" xfId="52" applyFont="1" applyFill="1" applyBorder="1" applyAlignment="1">
      <alignment vertical="center"/>
      <protection/>
    </xf>
    <xf numFmtId="0" fontId="2" fillId="0" borderId="14" xfId="52" applyFont="1" applyBorder="1" applyAlignment="1">
      <alignment horizontal="center" vertical="center"/>
      <protection/>
    </xf>
    <xf numFmtId="0" fontId="1" fillId="0" borderId="0" xfId="52" applyFill="1">
      <alignment/>
      <protection/>
    </xf>
    <xf numFmtId="0" fontId="5" fillId="0" borderId="15" xfId="52" applyFont="1" applyFill="1" applyBorder="1" applyAlignment="1">
      <alignment horizontal="center" vertical="center"/>
      <protection/>
    </xf>
    <xf numFmtId="0" fontId="5" fillId="0" borderId="16" xfId="52" applyFont="1" applyFill="1" applyBorder="1" applyAlignment="1">
      <alignment horizontal="center" vertical="center"/>
      <protection/>
    </xf>
    <xf numFmtId="0" fontId="5" fillId="0" borderId="17" xfId="52" applyFont="1" applyFill="1" applyBorder="1" applyAlignment="1">
      <alignment horizontal="center" vertical="center"/>
      <protection/>
    </xf>
    <xf numFmtId="0" fontId="5" fillId="0" borderId="18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2" fillId="0" borderId="14" xfId="52" applyNumberFormat="1" applyFont="1" applyBorder="1" applyAlignment="1">
      <alignment horizontal="center" vertical="center"/>
      <protection/>
    </xf>
    <xf numFmtId="0" fontId="2" fillId="0" borderId="14" xfId="52" applyNumberFormat="1" applyFont="1" applyBorder="1" applyAlignment="1" applyProtection="1">
      <alignment horizontal="center" vertical="center"/>
      <protection locked="0"/>
    </xf>
    <xf numFmtId="0" fontId="2" fillId="0" borderId="19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49" fontId="2" fillId="0" borderId="14" xfId="52" applyNumberFormat="1" applyFont="1" applyFill="1" applyBorder="1" applyAlignment="1">
      <alignment horizontal="center" vertical="center" wrapText="1"/>
      <protection/>
    </xf>
    <xf numFmtId="0" fontId="8" fillId="0" borderId="14" xfId="52" applyFont="1" applyFill="1" applyBorder="1" applyAlignment="1">
      <alignment horizontal="center" vertical="center"/>
      <protection/>
    </xf>
    <xf numFmtId="0" fontId="8" fillId="0" borderId="14" xfId="52" applyNumberFormat="1" applyFont="1" applyFill="1" applyBorder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/>
      <protection/>
    </xf>
    <xf numFmtId="49" fontId="2" fillId="0" borderId="14" xfId="52" applyNumberFormat="1" applyFont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1" fontId="4" fillId="0" borderId="0" xfId="52" applyNumberFormat="1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 vertical="center"/>
      <protection/>
    </xf>
    <xf numFmtId="0" fontId="2" fillId="0" borderId="21" xfId="52" applyFont="1" applyBorder="1" applyAlignment="1">
      <alignment horizontal="center" vertical="center"/>
      <protection/>
    </xf>
    <xf numFmtId="0" fontId="3" fillId="0" borderId="22" xfId="52" applyFont="1" applyBorder="1" applyAlignment="1">
      <alignment horizontal="center" vertical="center"/>
      <protection/>
    </xf>
    <xf numFmtId="0" fontId="2" fillId="0" borderId="23" xfId="52" applyFont="1" applyBorder="1" applyAlignment="1">
      <alignment horizontal="center" vertical="center"/>
      <protection/>
    </xf>
    <xf numFmtId="0" fontId="2" fillId="0" borderId="24" xfId="52" applyFont="1" applyBorder="1" applyAlignment="1">
      <alignment horizontal="center" vertical="center"/>
      <protection/>
    </xf>
    <xf numFmtId="0" fontId="2" fillId="0" borderId="25" xfId="52" applyFont="1" applyBorder="1" applyAlignment="1">
      <alignment horizontal="center" vertical="center"/>
      <protection/>
    </xf>
    <xf numFmtId="0" fontId="2" fillId="0" borderId="26" xfId="52" applyFont="1" applyBorder="1" applyAlignment="1">
      <alignment horizontal="center" vertical="center"/>
      <protection/>
    </xf>
    <xf numFmtId="0" fontId="2" fillId="0" borderId="27" xfId="52" applyFont="1" applyBorder="1" applyAlignment="1">
      <alignment horizontal="center" vertical="center"/>
      <protection/>
    </xf>
    <xf numFmtId="0" fontId="2" fillId="0" borderId="28" xfId="52" applyFont="1" applyBorder="1" applyAlignment="1">
      <alignment horizontal="center" vertical="center"/>
      <protection/>
    </xf>
    <xf numFmtId="0" fontId="2" fillId="0" borderId="29" xfId="52" applyFont="1" applyBorder="1" applyAlignment="1">
      <alignment horizontal="center" vertical="center"/>
      <protection/>
    </xf>
    <xf numFmtId="0" fontId="2" fillId="0" borderId="30" xfId="52" applyFont="1" applyBorder="1" applyAlignment="1">
      <alignment horizontal="center" vertical="center"/>
      <protection/>
    </xf>
    <xf numFmtId="0" fontId="2" fillId="0" borderId="31" xfId="52" applyFont="1" applyBorder="1" applyAlignment="1">
      <alignment horizontal="center" vertical="center"/>
      <protection/>
    </xf>
    <xf numFmtId="0" fontId="2" fillId="0" borderId="32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 wrapText="1"/>
      <protection/>
    </xf>
    <xf numFmtId="49" fontId="2" fillId="0" borderId="21" xfId="52" applyNumberFormat="1" applyFont="1" applyFill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2" fillId="0" borderId="33" xfId="52" applyFont="1" applyBorder="1" applyAlignment="1">
      <alignment horizontal="center" vertical="center"/>
      <protection/>
    </xf>
    <xf numFmtId="0" fontId="2" fillId="0" borderId="34" xfId="52" applyFont="1" applyBorder="1" applyAlignment="1">
      <alignment horizontal="center" vertical="center"/>
      <protection/>
    </xf>
    <xf numFmtId="0" fontId="3" fillId="0" borderId="34" xfId="52" applyFont="1" applyBorder="1" applyAlignment="1">
      <alignment horizontal="center" vertical="center"/>
      <protection/>
    </xf>
    <xf numFmtId="0" fontId="2" fillId="0" borderId="35" xfId="52" applyFont="1" applyBorder="1" applyAlignment="1">
      <alignment horizontal="center" vertical="center"/>
      <protection/>
    </xf>
    <xf numFmtId="0" fontId="2" fillId="0" borderId="36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1" fontId="2" fillId="0" borderId="0" xfId="52" applyNumberFormat="1" applyFont="1" applyBorder="1" applyAlignment="1">
      <alignment horizontal="center" vertical="center"/>
      <protection/>
    </xf>
    <xf numFmtId="0" fontId="5" fillId="0" borderId="15" xfId="52" applyFont="1" applyFill="1" applyBorder="1" applyAlignment="1">
      <alignment vertical="center"/>
      <protection/>
    </xf>
    <xf numFmtId="0" fontId="5" fillId="0" borderId="0" xfId="52" applyFont="1" applyFill="1" applyBorder="1" applyAlignment="1">
      <alignment vertical="center"/>
      <protection/>
    </xf>
    <xf numFmtId="1" fontId="4" fillId="0" borderId="0" xfId="52" applyNumberFormat="1" applyFont="1" applyAlignment="1">
      <alignment horizontal="center" vertical="center"/>
      <protection/>
    </xf>
    <xf numFmtId="0" fontId="8" fillId="8" borderId="14" xfId="52" applyFont="1" applyFill="1" applyBorder="1" applyAlignment="1">
      <alignment horizontal="center" vertical="center"/>
      <protection/>
    </xf>
    <xf numFmtId="0" fontId="7" fillId="0" borderId="14" xfId="52" applyNumberFormat="1" applyFont="1" applyBorder="1" applyAlignment="1">
      <alignment horizontal="center" vertical="center"/>
      <protection/>
    </xf>
    <xf numFmtId="0" fontId="2" fillId="24" borderId="0" xfId="52" applyFont="1" applyFill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37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38" xfId="52" applyFont="1" applyBorder="1" applyAlignment="1">
      <alignment horizontal="center" vertical="center"/>
      <protection/>
    </xf>
    <xf numFmtId="0" fontId="2" fillId="0" borderId="22" xfId="52" applyFont="1" applyBorder="1" applyAlignment="1">
      <alignment horizontal="center" vertical="center"/>
      <protection/>
    </xf>
    <xf numFmtId="0" fontId="2" fillId="0" borderId="39" xfId="52" applyFont="1" applyBorder="1" applyAlignment="1">
      <alignment horizontal="center" vertical="center"/>
      <protection/>
    </xf>
    <xf numFmtId="0" fontId="2" fillId="0" borderId="40" xfId="52" applyFont="1" applyBorder="1" applyAlignment="1">
      <alignment horizontal="center" vertical="center"/>
      <protection/>
    </xf>
    <xf numFmtId="0" fontId="2" fillId="0" borderId="41" xfId="52" applyFont="1" applyBorder="1" applyAlignment="1">
      <alignment horizontal="center" vertical="center"/>
      <protection/>
    </xf>
    <xf numFmtId="0" fontId="2" fillId="0" borderId="42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4" fillId="0" borderId="29" xfId="52" applyFont="1" applyBorder="1" applyAlignment="1">
      <alignment horizontal="center" vertical="center"/>
      <protection/>
    </xf>
    <xf numFmtId="0" fontId="7" fillId="0" borderId="22" xfId="52" applyNumberFormat="1" applyFont="1" applyBorder="1" applyAlignment="1">
      <alignment horizontal="center" vertical="center"/>
      <protection/>
    </xf>
    <xf numFmtId="0" fontId="4" fillId="24" borderId="0" xfId="52" applyFont="1" applyFill="1" applyAlignment="1">
      <alignment horizontal="center" vertical="center"/>
      <protection/>
    </xf>
    <xf numFmtId="0" fontId="2" fillId="24" borderId="14" xfId="52" applyFont="1" applyFill="1" applyBorder="1" applyAlignment="1">
      <alignment horizontal="center" vertical="center"/>
      <protection/>
    </xf>
    <xf numFmtId="0" fontId="4" fillId="0" borderId="43" xfId="52" applyFont="1" applyBorder="1" applyAlignment="1">
      <alignment horizontal="center" vertical="center"/>
      <protection/>
    </xf>
    <xf numFmtId="0" fontId="11" fillId="0" borderId="0" xfId="52" applyFont="1" applyBorder="1" applyAlignment="1">
      <alignment horizontal="center" vertical="center"/>
      <protection/>
    </xf>
    <xf numFmtId="0" fontId="2" fillId="0" borderId="0" xfId="52" applyFont="1" applyFill="1" applyAlignment="1">
      <alignment horizontal="left" vertical="center"/>
      <protection/>
    </xf>
    <xf numFmtId="1" fontId="2" fillId="0" borderId="0" xfId="52" applyNumberFormat="1" applyFont="1" applyFill="1" applyAlignment="1">
      <alignment horizontal="center" vertical="center"/>
      <protection/>
    </xf>
    <xf numFmtId="0" fontId="1" fillId="0" borderId="0" xfId="52" applyAlignment="1">
      <alignment shrinkToFit="1"/>
      <protection/>
    </xf>
    <xf numFmtId="0" fontId="11" fillId="0" borderId="0" xfId="52" applyFont="1" applyAlignment="1">
      <alignment horizontal="center" shrinkToFit="1"/>
      <protection/>
    </xf>
    <xf numFmtId="0" fontId="17" fillId="0" borderId="0" xfId="52" applyFont="1" applyAlignment="1">
      <alignment shrinkToFit="1"/>
      <protection/>
    </xf>
    <xf numFmtId="0" fontId="17" fillId="0" borderId="0" xfId="52" applyFont="1" applyAlignment="1">
      <alignment horizontal="center" shrinkToFit="1"/>
      <protection/>
    </xf>
    <xf numFmtId="0" fontId="11" fillId="0" borderId="0" xfId="52" applyFont="1">
      <alignment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shrinkToFit="1"/>
      <protection/>
    </xf>
    <xf numFmtId="0" fontId="1" fillId="0" borderId="0" xfId="52" applyAlignment="1">
      <alignment horizontal="center" shrinkToFit="1"/>
      <protection/>
    </xf>
    <xf numFmtId="0" fontId="1" fillId="0" borderId="0" xfId="52" applyAlignment="1">
      <alignment horizontal="right" shrinkToFit="1"/>
      <protection/>
    </xf>
    <xf numFmtId="0" fontId="1" fillId="0" borderId="0" xfId="52" applyAlignment="1">
      <alignment vertical="center" wrapText="1"/>
      <protection/>
    </xf>
    <xf numFmtId="0" fontId="24" fillId="0" borderId="18" xfId="52" applyFont="1" applyFill="1" applyBorder="1" applyAlignment="1">
      <alignment horizontal="center" wrapText="1"/>
      <protection/>
    </xf>
    <xf numFmtId="0" fontId="13" fillId="0" borderId="23" xfId="52" applyFont="1" applyFill="1" applyBorder="1" applyAlignment="1">
      <alignment horizontal="center" wrapText="1"/>
      <protection/>
    </xf>
    <xf numFmtId="0" fontId="13" fillId="0" borderId="44" xfId="52" applyFont="1" applyFill="1" applyBorder="1" applyAlignment="1">
      <alignment horizontal="center" wrapText="1"/>
      <protection/>
    </xf>
    <xf numFmtId="0" fontId="13" fillId="0" borderId="24" xfId="52" applyFont="1" applyFill="1" applyBorder="1" applyAlignment="1">
      <alignment horizontal="center" wrapText="1"/>
      <protection/>
    </xf>
    <xf numFmtId="0" fontId="24" fillId="0" borderId="16" xfId="52" applyFont="1" applyFill="1" applyBorder="1" applyAlignment="1">
      <alignment horizontal="center" wrapText="1"/>
      <protection/>
    </xf>
    <xf numFmtId="0" fontId="24" fillId="0" borderId="23" xfId="52" applyFont="1" applyFill="1" applyBorder="1" applyAlignment="1">
      <alignment horizontal="center" wrapText="1"/>
      <protection/>
    </xf>
    <xf numFmtId="0" fontId="24" fillId="0" borderId="44" xfId="52" applyFont="1" applyFill="1" applyBorder="1" applyAlignment="1">
      <alignment horizontal="center" wrapText="1"/>
      <protection/>
    </xf>
    <xf numFmtId="0" fontId="24" fillId="0" borderId="24" xfId="52" applyFont="1" applyFill="1" applyBorder="1" applyAlignment="1">
      <alignment horizontal="center" wrapText="1"/>
      <protection/>
    </xf>
    <xf numFmtId="0" fontId="13" fillId="0" borderId="30" xfId="52" applyFont="1" applyFill="1" applyBorder="1" applyAlignment="1">
      <alignment horizontal="center" wrapText="1"/>
      <protection/>
    </xf>
    <xf numFmtId="0" fontId="13" fillId="0" borderId="45" xfId="52" applyFont="1" applyFill="1" applyBorder="1" applyAlignment="1">
      <alignment horizontal="center" wrapText="1"/>
      <protection/>
    </xf>
    <xf numFmtId="0" fontId="13" fillId="0" borderId="31" xfId="52" applyFont="1" applyFill="1" applyBorder="1" applyAlignment="1">
      <alignment horizontal="center" wrapText="1"/>
      <protection/>
    </xf>
    <xf numFmtId="0" fontId="24" fillId="0" borderId="17" xfId="52" applyFont="1" applyFill="1" applyBorder="1" applyAlignment="1">
      <alignment horizontal="center" wrapText="1"/>
      <protection/>
    </xf>
    <xf numFmtId="0" fontId="24" fillId="0" borderId="30" xfId="52" applyFont="1" applyFill="1" applyBorder="1" applyAlignment="1">
      <alignment horizontal="center" wrapText="1"/>
      <protection/>
    </xf>
    <xf numFmtId="0" fontId="24" fillId="0" borderId="45" xfId="52" applyFont="1" applyFill="1" applyBorder="1" applyAlignment="1">
      <alignment horizontal="center" wrapText="1"/>
      <protection/>
    </xf>
    <xf numFmtId="0" fontId="24" fillId="0" borderId="31" xfId="52" applyFont="1" applyFill="1" applyBorder="1" applyAlignment="1">
      <alignment horizontal="center" wrapText="1"/>
      <protection/>
    </xf>
    <xf numFmtId="0" fontId="1" fillId="0" borderId="34" xfId="52" applyFill="1" applyBorder="1" applyAlignment="1">
      <alignment shrinkToFit="1"/>
      <protection/>
    </xf>
    <xf numFmtId="0" fontId="1" fillId="0" borderId="14" xfId="52" applyBorder="1" applyAlignment="1">
      <alignment horizontal="center" vertical="center" shrinkToFit="1"/>
      <protection/>
    </xf>
    <xf numFmtId="0" fontId="1" fillId="0" borderId="14" xfId="52" applyBorder="1" applyAlignment="1">
      <alignment shrinkToFit="1"/>
      <protection/>
    </xf>
    <xf numFmtId="0" fontId="1" fillId="0" borderId="35" xfId="52" applyFill="1" applyBorder="1" applyAlignment="1">
      <alignment shrinkToFit="1"/>
      <protection/>
    </xf>
    <xf numFmtId="0" fontId="1" fillId="0" borderId="21" xfId="52" applyFill="1" applyBorder="1" applyAlignment="1">
      <alignment shrinkToFit="1"/>
      <protection/>
    </xf>
    <xf numFmtId="0" fontId="1" fillId="0" borderId="46" xfId="52" applyBorder="1" applyAlignment="1">
      <alignment horizontal="center" vertical="center" shrinkToFit="1"/>
      <protection/>
    </xf>
    <xf numFmtId="0" fontId="1" fillId="0" borderId="46" xfId="52" applyBorder="1" applyAlignment="1">
      <alignment shrinkToFit="1"/>
      <protection/>
    </xf>
    <xf numFmtId="0" fontId="1" fillId="0" borderId="22" xfId="52" applyBorder="1" applyAlignment="1">
      <alignment shrinkToFit="1"/>
      <protection/>
    </xf>
    <xf numFmtId="0" fontId="1" fillId="0" borderId="0" xfId="52" applyBorder="1" applyAlignment="1">
      <alignment shrinkToFit="1"/>
      <protection/>
    </xf>
    <xf numFmtId="0" fontId="1" fillId="0" borderId="0" xfId="52" applyBorder="1" applyAlignment="1">
      <alignment horizontal="center" wrapText="1"/>
      <protection/>
    </xf>
    <xf numFmtId="0" fontId="2" fillId="0" borderId="19" xfId="52" applyFont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0" fontId="2" fillId="0" borderId="19" xfId="52" applyFont="1" applyBorder="1" applyAlignment="1">
      <alignment horizontal="center" vertical="center" wrapText="1"/>
      <protection/>
    </xf>
    <xf numFmtId="0" fontId="1" fillId="0" borderId="21" xfId="52" applyBorder="1" applyAlignment="1">
      <alignment horizontal="center" vertical="center" shrinkToFit="1"/>
      <protection/>
    </xf>
    <xf numFmtId="0" fontId="2" fillId="0" borderId="19" xfId="52" applyFont="1" applyFill="1" applyBorder="1" applyAlignment="1">
      <alignment horizontal="center" vertical="center"/>
      <protection/>
    </xf>
    <xf numFmtId="0" fontId="1" fillId="0" borderId="21" xfId="52" applyBorder="1" applyAlignment="1">
      <alignment horizontal="center" shrinkToFit="1"/>
      <protection/>
    </xf>
    <xf numFmtId="0" fontId="1" fillId="0" borderId="15" xfId="52" applyBorder="1" applyAlignment="1">
      <alignment horizontal="center" vertical="center"/>
      <protection/>
    </xf>
    <xf numFmtId="0" fontId="1" fillId="0" borderId="0" xfId="52" applyBorder="1" applyAlignment="1">
      <alignment horizontal="center" vertical="center"/>
      <protection/>
    </xf>
    <xf numFmtId="0" fontId="1" fillId="0" borderId="20" xfId="52" applyBorder="1" applyAlignment="1">
      <alignment horizontal="center" vertical="center"/>
      <protection/>
    </xf>
    <xf numFmtId="0" fontId="1" fillId="0" borderId="12" xfId="52" applyBorder="1" applyAlignment="1">
      <alignment horizontal="center" vertical="center"/>
      <protection/>
    </xf>
    <xf numFmtId="0" fontId="1" fillId="0" borderId="13" xfId="52" applyBorder="1" applyAlignment="1">
      <alignment horizontal="center" vertical="center"/>
      <protection/>
    </xf>
    <xf numFmtId="0" fontId="1" fillId="0" borderId="43" xfId="52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3" xfId="52" applyFont="1" applyBorder="1" applyAlignment="1">
      <alignment horizontal="center" vertical="center"/>
      <protection/>
    </xf>
    <xf numFmtId="0" fontId="1" fillId="0" borderId="0" xfId="52" applyFont="1">
      <alignment/>
      <protection/>
    </xf>
    <xf numFmtId="0" fontId="2" fillId="0" borderId="19" xfId="52" applyFont="1" applyFill="1" applyBorder="1" applyAlignment="1">
      <alignment horizontal="center" vertical="center" wrapText="1"/>
      <protection/>
    </xf>
    <xf numFmtId="0" fontId="28" fillId="0" borderId="0" xfId="52" applyFont="1" applyAlignment="1">
      <alignment horizontal="left" vertical="center"/>
      <protection/>
    </xf>
    <xf numFmtId="0" fontId="29" fillId="0" borderId="0" xfId="52" applyFont="1" applyBorder="1" applyAlignment="1">
      <alignment horizontal="left" vertical="center"/>
      <protection/>
    </xf>
    <xf numFmtId="0" fontId="28" fillId="0" borderId="0" xfId="52" applyFont="1" applyBorder="1" applyAlignment="1">
      <alignment horizontal="left" vertical="center"/>
      <protection/>
    </xf>
    <xf numFmtId="0" fontId="28" fillId="0" borderId="47" xfId="52" applyFont="1" applyFill="1" applyBorder="1" applyAlignment="1">
      <alignment horizontal="justify" vertical="center" wrapText="1"/>
      <protection/>
    </xf>
    <xf numFmtId="0" fontId="29" fillId="0" borderId="0" xfId="52" applyFont="1" applyAlignment="1">
      <alignment horizontal="left" vertical="center"/>
      <protection/>
    </xf>
    <xf numFmtId="0" fontId="28" fillId="0" borderId="0" xfId="52" applyFont="1" applyFill="1" applyAlignment="1">
      <alignment horizontal="left" vertical="center"/>
      <protection/>
    </xf>
    <xf numFmtId="0" fontId="4" fillId="7" borderId="14" xfId="52" applyFont="1" applyFill="1" applyBorder="1" applyAlignment="1">
      <alignment horizontal="center" vertical="center" wrapText="1"/>
      <protection/>
    </xf>
    <xf numFmtId="0" fontId="4" fillId="7" borderId="14" xfId="52" applyFont="1" applyFill="1" applyBorder="1" applyAlignment="1">
      <alignment horizontal="center" vertical="center"/>
      <protection/>
    </xf>
    <xf numFmtId="1" fontId="7" fillId="7" borderId="14" xfId="52" applyNumberFormat="1" applyFont="1" applyFill="1" applyBorder="1" applyAlignment="1">
      <alignment horizontal="center" vertical="center"/>
      <protection/>
    </xf>
    <xf numFmtId="0" fontId="4" fillId="7" borderId="21" xfId="52" applyFont="1" applyFill="1" applyBorder="1" applyAlignment="1">
      <alignment horizontal="center" vertical="center"/>
      <protection/>
    </xf>
    <xf numFmtId="49" fontId="4" fillId="7" borderId="14" xfId="52" applyNumberFormat="1" applyFont="1" applyFill="1" applyBorder="1" applyAlignment="1">
      <alignment horizontal="center" vertical="center" wrapText="1"/>
      <protection/>
    </xf>
    <xf numFmtId="0" fontId="4" fillId="8" borderId="14" xfId="52" applyFont="1" applyFill="1" applyBorder="1" applyAlignment="1">
      <alignment horizontal="center" vertical="center"/>
      <protection/>
    </xf>
    <xf numFmtId="0" fontId="31" fillId="8" borderId="14" xfId="52" applyFont="1" applyFill="1" applyBorder="1" applyAlignment="1">
      <alignment horizontal="center" vertical="center"/>
      <protection/>
    </xf>
    <xf numFmtId="0" fontId="4" fillId="8" borderId="14" xfId="52" applyFont="1" applyFill="1" applyBorder="1" applyAlignment="1">
      <alignment horizontal="center" vertical="center"/>
      <protection/>
    </xf>
    <xf numFmtId="0" fontId="4" fillId="8" borderId="21" xfId="52" applyFont="1" applyFill="1" applyBorder="1" applyAlignment="1">
      <alignment horizontal="center" vertical="center"/>
      <protection/>
    </xf>
    <xf numFmtId="1" fontId="10" fillId="8" borderId="22" xfId="52" applyNumberFormat="1" applyFont="1" applyFill="1" applyBorder="1" applyAlignment="1">
      <alignment horizontal="center" vertical="center"/>
      <protection/>
    </xf>
    <xf numFmtId="0" fontId="7" fillId="8" borderId="14" xfId="52" applyFont="1" applyFill="1" applyBorder="1" applyAlignment="1">
      <alignment horizontal="center" vertical="center"/>
      <protection/>
    </xf>
    <xf numFmtId="1" fontId="7" fillId="8" borderId="14" xfId="52" applyNumberFormat="1" applyFont="1" applyFill="1" applyBorder="1" applyAlignment="1">
      <alignment horizontal="center" vertical="center"/>
      <protection/>
    </xf>
    <xf numFmtId="49" fontId="2" fillId="8" borderId="14" xfId="52" applyNumberFormat="1" applyFont="1" applyFill="1" applyBorder="1" applyAlignment="1">
      <alignment horizontal="center" vertical="center"/>
      <protection/>
    </xf>
    <xf numFmtId="0" fontId="2" fillId="8" borderId="14" xfId="52" applyFont="1" applyFill="1" applyBorder="1" applyAlignment="1">
      <alignment horizontal="center" vertical="center"/>
      <protection/>
    </xf>
    <xf numFmtId="1" fontId="7" fillId="8" borderId="22" xfId="52" applyNumberFormat="1" applyFont="1" applyFill="1" applyBorder="1" applyAlignment="1">
      <alignment horizontal="center" vertical="center"/>
      <protection/>
    </xf>
    <xf numFmtId="0" fontId="2" fillId="8" borderId="33" xfId="52" applyFont="1" applyFill="1" applyBorder="1" applyAlignment="1">
      <alignment horizontal="center" vertical="center"/>
      <protection/>
    </xf>
    <xf numFmtId="0" fontId="32" fillId="8" borderId="14" xfId="52" applyFont="1" applyFill="1" applyBorder="1" applyAlignment="1">
      <alignment horizontal="center" vertical="center"/>
      <protection/>
    </xf>
    <xf numFmtId="0" fontId="8" fillId="8" borderId="21" xfId="52" applyFont="1" applyFill="1" applyBorder="1" applyAlignment="1">
      <alignment horizontal="center" vertical="center"/>
      <protection/>
    </xf>
    <xf numFmtId="1" fontId="12" fillId="8" borderId="14" xfId="52" applyNumberFormat="1" applyFont="1" applyFill="1" applyBorder="1" applyAlignment="1">
      <alignment horizontal="center" vertical="center"/>
      <protection/>
    </xf>
    <xf numFmtId="0" fontId="2" fillId="8" borderId="12" xfId="52" applyFont="1" applyFill="1" applyBorder="1" applyAlignment="1">
      <alignment horizontal="center" vertical="center"/>
      <protection/>
    </xf>
    <xf numFmtId="0" fontId="2" fillId="0" borderId="18" xfId="52" applyNumberFormat="1" applyFont="1" applyBorder="1" applyAlignment="1">
      <alignment horizontal="center" vertical="center"/>
      <protection/>
    </xf>
    <xf numFmtId="0" fontId="2" fillId="0" borderId="18" xfId="52" applyNumberFormat="1" applyFont="1" applyBorder="1" applyAlignment="1" applyProtection="1">
      <alignment horizontal="center" vertical="center"/>
      <protection locked="0"/>
    </xf>
    <xf numFmtId="0" fontId="2" fillId="0" borderId="48" xfId="52" applyFont="1" applyBorder="1" applyAlignment="1">
      <alignment horizontal="center" vertical="center" wrapText="1"/>
      <protection/>
    </xf>
    <xf numFmtId="0" fontId="2" fillId="0" borderId="49" xfId="52" applyNumberFormat="1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/>
      <protection/>
    </xf>
    <xf numFmtId="0" fontId="28" fillId="0" borderId="17" xfId="52" applyFont="1" applyBorder="1" applyAlignment="1">
      <alignment horizontal="left" vertical="center" wrapText="1"/>
      <protection/>
    </xf>
    <xf numFmtId="0" fontId="28" fillId="0" borderId="14" xfId="52" applyFont="1" applyBorder="1" applyAlignment="1">
      <alignment horizontal="left" vertical="center" wrapText="1"/>
      <protection/>
    </xf>
    <xf numFmtId="0" fontId="2" fillId="0" borderId="17" xfId="52" applyNumberFormat="1" applyFont="1" applyBorder="1" applyAlignment="1">
      <alignment horizontal="center" vertical="center"/>
      <protection/>
    </xf>
    <xf numFmtId="0" fontId="2" fillId="0" borderId="14" xfId="52" applyNumberFormat="1" applyFont="1" applyBorder="1" applyAlignment="1">
      <alignment horizontal="center" vertical="center"/>
      <protection/>
    </xf>
    <xf numFmtId="49" fontId="2" fillId="0" borderId="0" xfId="52" applyNumberFormat="1" applyFont="1" applyBorder="1" applyAlignment="1">
      <alignment horizontal="center" vertical="center"/>
      <protection/>
    </xf>
    <xf numFmtId="1" fontId="2" fillId="0" borderId="43" xfId="52" applyNumberFormat="1" applyFont="1" applyBorder="1" applyAlignment="1">
      <alignment horizontal="center" vertical="center"/>
      <protection/>
    </xf>
    <xf numFmtId="1" fontId="2" fillId="0" borderId="22" xfId="52" applyNumberFormat="1" applyFont="1" applyBorder="1" applyAlignment="1">
      <alignment horizontal="center" vertical="center"/>
      <protection/>
    </xf>
    <xf numFmtId="1" fontId="32" fillId="8" borderId="14" xfId="52" applyNumberFormat="1" applyFont="1" applyFill="1" applyBorder="1" applyAlignment="1">
      <alignment horizontal="center" vertical="center"/>
      <protection/>
    </xf>
    <xf numFmtId="1" fontId="4" fillId="7" borderId="14" xfId="52" applyNumberFormat="1" applyFont="1" applyFill="1" applyBorder="1" applyAlignment="1">
      <alignment horizontal="center" vertical="center"/>
      <protection/>
    </xf>
    <xf numFmtId="1" fontId="33" fillId="8" borderId="14" xfId="52" applyNumberFormat="1" applyFont="1" applyFill="1" applyBorder="1" applyAlignment="1">
      <alignment horizontal="center" vertical="center"/>
      <protection/>
    </xf>
    <xf numFmtId="49" fontId="2" fillId="0" borderId="0" xfId="52" applyNumberFormat="1" applyFont="1" applyBorder="1" applyAlignment="1">
      <alignment horizontal="center" vertical="center"/>
      <protection/>
    </xf>
    <xf numFmtId="0" fontId="27" fillId="7" borderId="14" xfId="52" applyFont="1" applyFill="1" applyBorder="1" applyAlignment="1">
      <alignment horizontal="center" vertical="center"/>
      <protection/>
    </xf>
    <xf numFmtId="1" fontId="4" fillId="7" borderId="22" xfId="52" applyNumberFormat="1" applyFont="1" applyFill="1" applyBorder="1" applyAlignment="1">
      <alignment horizontal="center" vertical="center"/>
      <protection/>
    </xf>
    <xf numFmtId="0" fontId="30" fillId="7" borderId="14" xfId="52" applyFont="1" applyFill="1" applyBorder="1" applyAlignment="1">
      <alignment horizontal="left" vertical="center" wrapText="1"/>
      <protection/>
    </xf>
    <xf numFmtId="0" fontId="2" fillId="0" borderId="14" xfId="52" applyFont="1" applyFill="1" applyBorder="1" applyAlignment="1">
      <alignment horizontal="center" vertical="center" wrapText="1"/>
      <protection/>
    </xf>
    <xf numFmtId="49" fontId="4" fillId="7" borderId="14" xfId="52" applyNumberFormat="1" applyFont="1" applyFill="1" applyBorder="1" applyAlignment="1">
      <alignment horizontal="center" vertical="center" wrapText="1"/>
      <protection/>
    </xf>
    <xf numFmtId="0" fontId="30" fillId="7" borderId="47" xfId="52" applyFont="1" applyFill="1" applyBorder="1" applyAlignment="1">
      <alignment horizontal="justify" vertical="center" wrapText="1"/>
      <protection/>
    </xf>
    <xf numFmtId="0" fontId="27" fillId="7" borderId="21" xfId="52" applyFont="1" applyFill="1" applyBorder="1" applyAlignment="1">
      <alignment horizontal="center" vertical="center"/>
      <protection/>
    </xf>
    <xf numFmtId="1" fontId="27" fillId="7" borderId="50" xfId="52" applyNumberFormat="1" applyFont="1" applyFill="1" applyBorder="1" applyAlignment="1">
      <alignment horizontal="center" vertical="center" wrapText="1"/>
      <protection/>
    </xf>
    <xf numFmtId="0" fontId="27" fillId="7" borderId="14" xfId="52" applyNumberFormat="1" applyFont="1" applyFill="1" applyBorder="1" applyAlignment="1">
      <alignment horizontal="center" vertical="center"/>
      <protection/>
    </xf>
    <xf numFmtId="1" fontId="4" fillId="7" borderId="14" xfId="52" applyNumberFormat="1" applyFont="1" applyFill="1" applyBorder="1" applyAlignment="1">
      <alignment horizontal="center" vertical="center"/>
      <protection/>
    </xf>
    <xf numFmtId="0" fontId="5" fillId="7" borderId="21" xfId="52" applyFont="1" applyFill="1" applyBorder="1" applyAlignment="1">
      <alignment horizontal="center" vertical="center"/>
      <protection/>
    </xf>
    <xf numFmtId="0" fontId="5" fillId="7" borderId="14" xfId="52" applyFont="1" applyFill="1" applyBorder="1" applyAlignment="1">
      <alignment horizontal="center" vertical="center"/>
      <protection/>
    </xf>
    <xf numFmtId="0" fontId="6" fillId="7" borderId="14" xfId="52" applyFont="1" applyFill="1" applyBorder="1" applyAlignment="1">
      <alignment horizontal="center" vertical="center" wrapText="1"/>
      <protection/>
    </xf>
    <xf numFmtId="1" fontId="4" fillId="7" borderId="22" xfId="52" applyNumberFormat="1" applyFont="1" applyFill="1" applyBorder="1" applyAlignment="1">
      <alignment horizontal="center" vertical="center" wrapText="1"/>
      <protection/>
    </xf>
    <xf numFmtId="0" fontId="2" fillId="7" borderId="14" xfId="52" applyNumberFormat="1" applyFont="1" applyFill="1" applyBorder="1" applyAlignment="1">
      <alignment horizontal="center" vertical="center"/>
      <protection/>
    </xf>
    <xf numFmtId="0" fontId="2" fillId="7" borderId="14" xfId="52" applyNumberFormat="1" applyFont="1" applyFill="1" applyBorder="1" applyAlignment="1" applyProtection="1">
      <alignment horizontal="center" vertical="center"/>
      <protection locked="0"/>
    </xf>
    <xf numFmtId="0" fontId="4" fillId="7" borderId="14" xfId="52" applyNumberFormat="1" applyFont="1" applyFill="1" applyBorder="1" applyAlignment="1" applyProtection="1">
      <alignment horizontal="center" vertical="center"/>
      <protection locked="0"/>
    </xf>
    <xf numFmtId="0" fontId="28" fillId="8" borderId="14" xfId="52" applyFont="1" applyFill="1" applyBorder="1" applyAlignment="1">
      <alignment horizontal="center" vertical="center"/>
      <protection/>
    </xf>
    <xf numFmtId="0" fontId="2" fillId="0" borderId="49" xfId="52" applyFont="1" applyBorder="1" applyAlignment="1">
      <alignment horizontal="center" vertical="center"/>
      <protection/>
    </xf>
    <xf numFmtId="0" fontId="1" fillId="0" borderId="17" xfId="52" applyBorder="1" applyAlignment="1">
      <alignment shrinkToFit="1"/>
      <protection/>
    </xf>
    <xf numFmtId="0" fontId="1" fillId="0" borderId="12" xfId="52" applyBorder="1" applyAlignment="1">
      <alignment shrinkToFit="1"/>
      <protection/>
    </xf>
    <xf numFmtId="0" fontId="1" fillId="0" borderId="43" xfId="52" applyBorder="1" applyAlignment="1">
      <alignment shrinkToFit="1"/>
      <protection/>
    </xf>
    <xf numFmtId="0" fontId="1" fillId="0" borderId="11" xfId="52" applyBorder="1" applyAlignment="1">
      <alignment shrinkToFit="1"/>
      <protection/>
    </xf>
    <xf numFmtId="0" fontId="1" fillId="0" borderId="13" xfId="52" applyBorder="1" applyAlignment="1">
      <alignment shrinkToFit="1"/>
      <protection/>
    </xf>
    <xf numFmtId="0" fontId="4" fillId="0" borderId="19" xfId="52" applyFont="1" applyFill="1" applyBorder="1" applyAlignment="1">
      <alignment horizontal="center" vertical="center" wrapText="1"/>
      <protection/>
    </xf>
    <xf numFmtId="0" fontId="2" fillId="0" borderId="41" xfId="52" applyFont="1" applyFill="1" applyBorder="1" applyAlignment="1">
      <alignment horizontal="center" vertical="center" wrapText="1"/>
      <protection/>
    </xf>
    <xf numFmtId="0" fontId="2" fillId="0" borderId="25" xfId="52" applyFont="1" applyFill="1" applyBorder="1" applyAlignment="1">
      <alignment horizontal="center" vertical="center"/>
      <protection/>
    </xf>
    <xf numFmtId="0" fontId="3" fillId="0" borderId="43" xfId="52" applyNumberFormat="1" applyFont="1" applyFill="1" applyBorder="1" applyAlignment="1">
      <alignment horizontal="center" vertical="center"/>
      <protection/>
    </xf>
    <xf numFmtId="0" fontId="3" fillId="0" borderId="17" xfId="52" applyNumberFormat="1" applyFont="1" applyFill="1" applyBorder="1" applyAlignment="1">
      <alignment horizontal="center" vertical="center"/>
      <protection/>
    </xf>
    <xf numFmtId="0" fontId="6" fillId="0" borderId="0" xfId="52" applyFont="1" applyAlignment="1">
      <alignment horizontal="left" vertical="center"/>
      <protection/>
    </xf>
    <xf numFmtId="0" fontId="2" fillId="0" borderId="0" xfId="0" applyFont="1" applyAlignment="1">
      <alignment horizontal="center" vertical="center"/>
    </xf>
    <xf numFmtId="1" fontId="0" fillId="0" borderId="0" xfId="0" applyNumberFormat="1" applyAlignment="1">
      <alignment/>
    </xf>
    <xf numFmtId="0" fontId="4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 applyProtection="1">
      <alignment horizontal="center" vertical="center"/>
      <protection locked="0"/>
    </xf>
    <xf numFmtId="0" fontId="2" fillId="0" borderId="38" xfId="0" applyNumberFormat="1" applyFont="1" applyBorder="1" applyAlignment="1" applyProtection="1">
      <alignment horizontal="center" vertical="center"/>
      <protection locked="0"/>
    </xf>
    <xf numFmtId="1" fontId="4" fillId="0" borderId="34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" fontId="7" fillId="11" borderId="14" xfId="0" applyNumberFormat="1" applyFont="1" applyFill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" fontId="7" fillId="25" borderId="3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26" borderId="21" xfId="0" applyFont="1" applyFill="1" applyBorder="1" applyAlignment="1">
      <alignment vertical="center"/>
    </xf>
    <xf numFmtId="0" fontId="2" fillId="26" borderId="46" xfId="0" applyFont="1" applyFill="1" applyBorder="1" applyAlignment="1">
      <alignment vertical="center"/>
    </xf>
    <xf numFmtId="1" fontId="8" fillId="0" borderId="22" xfId="0" applyNumberFormat="1" applyFont="1" applyFill="1" applyBorder="1" applyAlignment="1">
      <alignment horizontal="center" vertical="center" wrapText="1"/>
    </xf>
    <xf numFmtId="1" fontId="8" fillId="10" borderId="14" xfId="52" applyNumberFormat="1" applyFont="1" applyFill="1" applyBorder="1" applyAlignment="1">
      <alignment horizontal="center" vertical="center"/>
      <protection/>
    </xf>
    <xf numFmtId="1" fontId="7" fillId="10" borderId="14" xfId="52" applyNumberFormat="1" applyFont="1" applyFill="1" applyBorder="1" applyAlignment="1">
      <alignment horizontal="center" vertical="center"/>
      <protection/>
    </xf>
    <xf numFmtId="1" fontId="8" fillId="10" borderId="22" xfId="0" applyNumberFormat="1" applyFont="1" applyFill="1" applyBorder="1" applyAlignment="1">
      <alignment horizontal="center" vertical="center" wrapText="1"/>
    </xf>
    <xf numFmtId="1" fontId="3" fillId="25" borderId="3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22" xfId="52" applyBorder="1" applyAlignment="1">
      <alignment horizontal="center" shrinkToFi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29" fillId="0" borderId="17" xfId="52" applyFont="1" applyBorder="1" applyAlignment="1">
      <alignment horizontal="left" vertical="center"/>
      <protection/>
    </xf>
    <xf numFmtId="0" fontId="2" fillId="0" borderId="22" xfId="52" applyNumberFormat="1" applyFont="1" applyBorder="1" applyAlignment="1">
      <alignment horizontal="center" vertical="center"/>
      <protection/>
    </xf>
    <xf numFmtId="0" fontId="30" fillId="0" borderId="14" xfId="52" applyFont="1" applyBorder="1" applyAlignment="1">
      <alignment horizontal="left" vertical="center"/>
      <protection/>
    </xf>
    <xf numFmtId="0" fontId="36" fillId="0" borderId="52" xfId="0" applyFont="1" applyBorder="1" applyAlignment="1">
      <alignment horizontal="justify" wrapText="1"/>
    </xf>
    <xf numFmtId="0" fontId="36" fillId="0" borderId="47" xfId="0" applyFont="1" applyBorder="1" applyAlignment="1">
      <alignment horizontal="justify" wrapText="1"/>
    </xf>
    <xf numFmtId="0" fontId="36" fillId="0" borderId="47" xfId="0" applyFont="1" applyBorder="1" applyAlignment="1">
      <alignment horizontal="center" wrapText="1"/>
    </xf>
    <xf numFmtId="0" fontId="30" fillId="7" borderId="16" xfId="52" applyFont="1" applyFill="1" applyBorder="1" applyAlignment="1">
      <alignment horizontal="left" vertical="center" wrapText="1"/>
      <protection/>
    </xf>
    <xf numFmtId="1" fontId="2" fillId="0" borderId="14" xfId="52" applyNumberFormat="1" applyFont="1" applyBorder="1" applyAlignment="1">
      <alignment horizontal="center" vertical="center" wrapText="1"/>
      <protection/>
    </xf>
    <xf numFmtId="0" fontId="2" fillId="0" borderId="14" xfId="52" applyNumberFormat="1" applyFont="1" applyBorder="1" applyAlignment="1" applyProtection="1">
      <alignment horizontal="center" vertical="center"/>
      <protection locked="0"/>
    </xf>
    <xf numFmtId="0" fontId="4" fillId="0" borderId="14" xfId="52" applyFont="1" applyFill="1" applyBorder="1" applyAlignment="1">
      <alignment horizontal="center" vertical="center"/>
      <protection/>
    </xf>
    <xf numFmtId="1" fontId="4" fillId="0" borderId="14" xfId="52" applyNumberFormat="1" applyFont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2" fillId="0" borderId="14" xfId="52" applyFont="1" applyFill="1" applyBorder="1" applyAlignment="1">
      <alignment horizontal="center" vertical="center"/>
      <protection/>
    </xf>
    <xf numFmtId="0" fontId="2" fillId="0" borderId="13" xfId="52" applyFont="1" applyFill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center"/>
      <protection/>
    </xf>
    <xf numFmtId="0" fontId="28" fillId="0" borderId="14" xfId="52" applyFont="1" applyFill="1" applyBorder="1" applyAlignment="1">
      <alignment horizontal="center" vertical="center" wrapText="1"/>
      <protection/>
    </xf>
    <xf numFmtId="0" fontId="28" fillId="0" borderId="14" xfId="52" applyFont="1" applyFill="1" applyBorder="1" applyAlignment="1">
      <alignment horizontal="center" vertical="center"/>
      <protection/>
    </xf>
    <xf numFmtId="0" fontId="28" fillId="0" borderId="14" xfId="52" applyFont="1" applyBorder="1" applyAlignment="1">
      <alignment horizontal="center" vertical="center"/>
      <protection/>
    </xf>
    <xf numFmtId="0" fontId="31" fillId="0" borderId="14" xfId="52" applyFont="1" applyBorder="1" applyAlignment="1">
      <alignment horizontal="center" vertical="center"/>
      <protection/>
    </xf>
    <xf numFmtId="0" fontId="28" fillId="0" borderId="14" xfId="52" applyNumberFormat="1" applyFont="1" applyFill="1" applyBorder="1" applyAlignment="1">
      <alignment horizontal="center" vertical="center"/>
      <protection/>
    </xf>
    <xf numFmtId="0" fontId="28" fillId="0" borderId="22" xfId="52" applyFont="1" applyFill="1" applyBorder="1" applyAlignment="1">
      <alignment horizontal="center" vertical="center"/>
      <protection/>
    </xf>
    <xf numFmtId="0" fontId="28" fillId="0" borderId="21" xfId="52" applyFont="1" applyFill="1" applyBorder="1" applyAlignment="1">
      <alignment horizontal="center" vertical="center"/>
      <protection/>
    </xf>
    <xf numFmtId="0" fontId="28" fillId="24" borderId="14" xfId="52" applyFont="1" applyFill="1" applyBorder="1" applyAlignment="1">
      <alignment horizontal="center" vertical="center"/>
      <protection/>
    </xf>
    <xf numFmtId="0" fontId="29" fillId="7" borderId="14" xfId="52" applyFont="1" applyFill="1" applyBorder="1" applyAlignment="1">
      <alignment horizontal="center" vertical="center"/>
      <protection/>
    </xf>
    <xf numFmtId="0" fontId="29" fillId="7" borderId="21" xfId="52" applyFont="1" applyFill="1" applyBorder="1" applyAlignment="1">
      <alignment horizontal="center" vertical="center"/>
      <protection/>
    </xf>
    <xf numFmtId="0" fontId="28" fillId="7" borderId="14" xfId="52" applyFont="1" applyFill="1" applyBorder="1" applyAlignment="1">
      <alignment horizontal="center" vertical="center"/>
      <protection/>
    </xf>
    <xf numFmtId="2" fontId="24" fillId="0" borderId="53" xfId="52" applyNumberFormat="1" applyFont="1" applyFill="1" applyBorder="1" applyAlignment="1">
      <alignment horizontal="center" wrapText="1"/>
      <protection/>
    </xf>
    <xf numFmtId="2" fontId="24" fillId="0" borderId="54" xfId="52" applyNumberFormat="1" applyFont="1" applyFill="1" applyBorder="1" applyAlignment="1">
      <alignment horizontal="center" wrapText="1"/>
      <protection/>
    </xf>
    <xf numFmtId="2" fontId="24" fillId="0" borderId="55" xfId="52" applyNumberFormat="1" applyFont="1" applyFill="1" applyBorder="1" applyAlignment="1">
      <alignment horizontal="center" wrapText="1"/>
      <protection/>
    </xf>
    <xf numFmtId="0" fontId="1" fillId="0" borderId="46" xfId="52" applyBorder="1" applyAlignment="1">
      <alignment horizontal="center" shrinkToFit="1"/>
      <protection/>
    </xf>
    <xf numFmtId="1" fontId="29" fillId="7" borderId="22" xfId="52" applyNumberFormat="1" applyFont="1" applyFill="1" applyBorder="1" applyAlignment="1">
      <alignment horizontal="center" vertical="center"/>
      <protection/>
    </xf>
    <xf numFmtId="1" fontId="28" fillId="0" borderId="56" xfId="52" applyNumberFormat="1" applyFont="1" applyBorder="1" applyAlignment="1">
      <alignment horizontal="center" vertical="center" wrapText="1"/>
      <protection/>
    </xf>
    <xf numFmtId="0" fontId="35" fillId="0" borderId="14" xfId="52" applyFont="1" applyFill="1" applyBorder="1" applyAlignment="1">
      <alignment horizontal="center" vertical="center"/>
      <protection/>
    </xf>
    <xf numFmtId="1" fontId="28" fillId="0" borderId="57" xfId="52" applyNumberFormat="1" applyFont="1" applyBorder="1" applyAlignment="1">
      <alignment horizontal="center" vertical="center" wrapText="1"/>
      <protection/>
    </xf>
    <xf numFmtId="1" fontId="28" fillId="0" borderId="56" xfId="52" applyNumberFormat="1" applyFont="1" applyFill="1" applyBorder="1" applyAlignment="1">
      <alignment horizontal="center" vertical="center" wrapText="1"/>
      <protection/>
    </xf>
    <xf numFmtId="0" fontId="29" fillId="0" borderId="14" xfId="52" applyFont="1" applyFill="1" applyBorder="1" applyAlignment="1">
      <alignment horizontal="center" vertical="center"/>
      <protection/>
    </xf>
    <xf numFmtId="0" fontId="27" fillId="7" borderId="18" xfId="52" applyFont="1" applyFill="1" applyBorder="1" applyAlignment="1">
      <alignment horizontal="center" vertical="center"/>
      <protection/>
    </xf>
    <xf numFmtId="0" fontId="29" fillId="0" borderId="58" xfId="52" applyFont="1" applyBorder="1" applyAlignment="1">
      <alignment horizontal="center" vertical="center"/>
      <protection/>
    </xf>
    <xf numFmtId="1" fontId="4" fillId="7" borderId="59" xfId="52" applyNumberFormat="1" applyFont="1" applyFill="1" applyBorder="1" applyAlignment="1">
      <alignment horizontal="center" vertical="center"/>
      <protection/>
    </xf>
    <xf numFmtId="0" fontId="36" fillId="0" borderId="60" xfId="0" applyFont="1" applyBorder="1" applyAlignment="1">
      <alignment horizontal="center" wrapText="1"/>
    </xf>
    <xf numFmtId="0" fontId="27" fillId="7" borderId="61" xfId="52" applyFont="1" applyFill="1" applyBorder="1" applyAlignment="1">
      <alignment horizontal="center" vertical="center"/>
      <protection/>
    </xf>
    <xf numFmtId="0" fontId="29" fillId="0" borderId="14" xfId="52" applyFont="1" applyBorder="1" applyAlignment="1">
      <alignment horizontal="center" vertical="center"/>
      <protection/>
    </xf>
    <xf numFmtId="0" fontId="5" fillId="0" borderId="14" xfId="52" applyFont="1" applyFill="1" applyBorder="1" applyAlignment="1">
      <alignment horizontal="center" vertical="center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1" fontId="4" fillId="0" borderId="14" xfId="52" applyNumberFormat="1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1" fontId="8" fillId="0" borderId="14" xfId="0" applyNumberFormat="1" applyFont="1" applyFill="1" applyBorder="1" applyAlignment="1">
      <alignment horizontal="center" vertical="center" wrapText="1"/>
    </xf>
    <xf numFmtId="0" fontId="1" fillId="25" borderId="0" xfId="52" applyFill="1">
      <alignment/>
      <protection/>
    </xf>
    <xf numFmtId="2" fontId="7" fillId="8" borderId="14" xfId="52" applyNumberFormat="1" applyFont="1" applyFill="1" applyBorder="1" applyAlignment="1">
      <alignment horizontal="center" vertical="center"/>
      <protection/>
    </xf>
    <xf numFmtId="49" fontId="4" fillId="7" borderId="16" xfId="52" applyNumberFormat="1" applyFont="1" applyFill="1" applyBorder="1" applyAlignment="1">
      <alignment horizontal="center" vertical="center" wrapText="1"/>
      <protection/>
    </xf>
    <xf numFmtId="0" fontId="27" fillId="7" borderId="16" xfId="52" applyFont="1" applyFill="1" applyBorder="1" applyAlignment="1">
      <alignment horizontal="center" vertical="center" wrapText="1"/>
      <protection/>
    </xf>
    <xf numFmtId="0" fontId="27" fillId="7" borderId="16" xfId="52" applyFont="1" applyFill="1" applyBorder="1" applyAlignment="1">
      <alignment horizontal="center" vertical="center"/>
      <protection/>
    </xf>
    <xf numFmtId="0" fontId="27" fillId="7" borderId="15" xfId="52" applyFont="1" applyFill="1" applyBorder="1" applyAlignment="1">
      <alignment horizontal="center" vertical="center"/>
      <protection/>
    </xf>
    <xf numFmtId="0" fontId="27" fillId="7" borderId="20" xfId="52" applyFont="1" applyFill="1" applyBorder="1" applyAlignment="1">
      <alignment horizontal="center" vertical="center"/>
      <protection/>
    </xf>
    <xf numFmtId="1" fontId="29" fillId="7" borderId="62" xfId="52" applyNumberFormat="1" applyFont="1" applyFill="1" applyBorder="1" applyAlignment="1">
      <alignment horizontal="center" vertical="center" wrapText="1"/>
      <protection/>
    </xf>
    <xf numFmtId="0" fontId="29" fillId="7" borderId="16" xfId="52" applyFont="1" applyFill="1" applyBorder="1" applyAlignment="1">
      <alignment horizontal="center" vertical="center"/>
      <protection/>
    </xf>
    <xf numFmtId="0" fontId="29" fillId="7" borderId="18" xfId="52" applyFont="1" applyFill="1" applyBorder="1" applyAlignment="1">
      <alignment horizontal="center" vertical="center"/>
      <protection/>
    </xf>
    <xf numFmtId="0" fontId="29" fillId="7" borderId="18" xfId="52" applyNumberFormat="1" applyFont="1" applyFill="1" applyBorder="1" applyAlignment="1">
      <alignment horizontal="center" vertical="center"/>
      <protection/>
    </xf>
    <xf numFmtId="0" fontId="27" fillId="7" borderId="18" xfId="52" applyNumberFormat="1" applyFont="1" applyFill="1" applyBorder="1" applyAlignment="1">
      <alignment horizontal="center" vertical="center"/>
      <protection/>
    </xf>
    <xf numFmtId="0" fontId="2" fillId="7" borderId="19" xfId="52" applyFont="1" applyFill="1" applyBorder="1" applyAlignment="1">
      <alignment horizontal="center" vertical="center" wrapText="1"/>
      <protection/>
    </xf>
    <xf numFmtId="2" fontId="1" fillId="0" borderId="17" xfId="52" applyNumberFormat="1" applyBorder="1" applyAlignment="1">
      <alignment horizontal="center" wrapText="1"/>
      <protection/>
    </xf>
    <xf numFmtId="2" fontId="24" fillId="0" borderId="17" xfId="52" applyNumberFormat="1" applyFont="1" applyFill="1" applyBorder="1" applyAlignment="1">
      <alignment horizontal="center" wrapText="1"/>
      <protection/>
    </xf>
    <xf numFmtId="0" fontId="2" fillId="7" borderId="22" xfId="52" applyNumberFormat="1" applyFont="1" applyFill="1" applyBorder="1" applyAlignment="1">
      <alignment horizontal="center" vertical="center"/>
      <protection/>
    </xf>
    <xf numFmtId="0" fontId="2" fillId="7" borderId="0" xfId="52" applyFont="1" applyFill="1" applyAlignment="1">
      <alignment horizontal="center" vertical="center"/>
      <protection/>
    </xf>
    <xf numFmtId="0" fontId="2" fillId="7" borderId="14" xfId="52" applyNumberFormat="1" applyFont="1" applyFill="1" applyBorder="1" applyAlignment="1">
      <alignment horizontal="center" vertical="center"/>
      <protection/>
    </xf>
    <xf numFmtId="0" fontId="1" fillId="7" borderId="0" xfId="52" applyFill="1">
      <alignment/>
      <protection/>
    </xf>
    <xf numFmtId="0" fontId="30" fillId="7" borderId="14" xfId="52" applyFont="1" applyFill="1" applyBorder="1" applyAlignment="1">
      <alignment horizontal="left" vertical="center"/>
      <protection/>
    </xf>
    <xf numFmtId="0" fontId="4" fillId="7" borderId="14" xfId="52" applyFont="1" applyFill="1" applyBorder="1" applyAlignment="1">
      <alignment horizontal="center" vertical="center"/>
      <protection/>
    </xf>
    <xf numFmtId="0" fontId="2" fillId="7" borderId="14" xfId="52" applyFont="1" applyFill="1" applyBorder="1" applyAlignment="1">
      <alignment horizontal="center" vertical="center" wrapText="1"/>
      <protection/>
    </xf>
    <xf numFmtId="1" fontId="4" fillId="7" borderId="14" xfId="52" applyNumberFormat="1" applyFont="1" applyFill="1" applyBorder="1" applyAlignment="1">
      <alignment horizontal="center" vertical="center" wrapText="1"/>
      <protection/>
    </xf>
    <xf numFmtId="0" fontId="4" fillId="7" borderId="13" xfId="52" applyFont="1" applyFill="1" applyBorder="1" applyAlignment="1">
      <alignment horizontal="center" vertical="center"/>
      <protection/>
    </xf>
    <xf numFmtId="0" fontId="2" fillId="7" borderId="14" xfId="52" applyNumberFormat="1" applyFont="1" applyFill="1" applyBorder="1" applyAlignment="1" applyProtection="1">
      <alignment horizontal="center" vertical="center"/>
      <protection locked="0"/>
    </xf>
    <xf numFmtId="0" fontId="2" fillId="7" borderId="0" xfId="52" applyFont="1" applyFill="1" applyBorder="1" applyAlignment="1">
      <alignment horizontal="center" vertical="center" wrapText="1"/>
      <protection/>
    </xf>
    <xf numFmtId="0" fontId="2" fillId="7" borderId="22" xfId="52" applyNumberFormat="1" applyFont="1" applyFill="1" applyBorder="1" applyAlignment="1" applyProtection="1">
      <alignment horizontal="center" vertical="center"/>
      <protection locked="0"/>
    </xf>
    <xf numFmtId="1" fontId="28" fillId="0" borderId="14" xfId="52" applyNumberFormat="1" applyFont="1" applyFill="1" applyBorder="1" applyAlignment="1">
      <alignment horizontal="center" vertical="center" wrapText="1"/>
      <protection/>
    </xf>
    <xf numFmtId="1" fontId="28" fillId="0" borderId="14" xfId="52" applyNumberFormat="1" applyFont="1" applyFill="1" applyBorder="1" applyAlignment="1">
      <alignment horizontal="center" vertical="center"/>
      <protection/>
    </xf>
    <xf numFmtId="0" fontId="32" fillId="0" borderId="14" xfId="52" applyFont="1" applyFill="1" applyBorder="1" applyAlignment="1">
      <alignment horizontal="center" vertical="center"/>
      <protection/>
    </xf>
    <xf numFmtId="0" fontId="28" fillId="10" borderId="17" xfId="52" applyFont="1" applyFill="1" applyBorder="1" applyAlignment="1">
      <alignment horizontal="justify" vertical="center" wrapText="1"/>
      <protection/>
    </xf>
    <xf numFmtId="0" fontId="28" fillId="10" borderId="14" xfId="52" applyFont="1" applyFill="1" applyBorder="1" applyAlignment="1">
      <alignment horizontal="justify" vertical="center" wrapText="1"/>
      <protection/>
    </xf>
    <xf numFmtId="0" fontId="36" fillId="10" borderId="47" xfId="0" applyFont="1" applyFill="1" applyBorder="1" applyAlignment="1">
      <alignment horizontal="justify" wrapText="1"/>
    </xf>
    <xf numFmtId="0" fontId="28" fillId="10" borderId="14" xfId="52" applyFont="1" applyFill="1" applyBorder="1" applyAlignment="1">
      <alignment vertical="center" wrapText="1"/>
      <protection/>
    </xf>
    <xf numFmtId="2" fontId="2" fillId="0" borderId="14" xfId="52" applyNumberFormat="1" applyFont="1" applyBorder="1" applyAlignment="1">
      <alignment horizontal="center" vertical="center"/>
      <protection/>
    </xf>
    <xf numFmtId="1" fontId="8" fillId="7" borderId="14" xfId="0" applyNumberFormat="1" applyFont="1" applyFill="1" applyBorder="1" applyAlignment="1">
      <alignment horizontal="center" vertical="center" wrapText="1"/>
    </xf>
    <xf numFmtId="1" fontId="8" fillId="7" borderId="22" xfId="0" applyNumberFormat="1" applyFont="1" applyFill="1" applyBorder="1" applyAlignment="1">
      <alignment horizontal="center" vertical="center" wrapText="1"/>
    </xf>
    <xf numFmtId="2" fontId="2" fillId="7" borderId="14" xfId="52" applyNumberFormat="1" applyFont="1" applyFill="1" applyBorder="1" applyAlignment="1">
      <alignment horizontal="center" vertical="center"/>
      <protection/>
    </xf>
    <xf numFmtId="2" fontId="4" fillId="7" borderId="14" xfId="52" applyNumberFormat="1" applyFont="1" applyFill="1" applyBorder="1" applyAlignment="1">
      <alignment horizontal="center" vertical="center"/>
      <protection/>
    </xf>
    <xf numFmtId="1" fontId="37" fillId="8" borderId="22" xfId="52" applyNumberFormat="1" applyFont="1" applyFill="1" applyBorder="1" applyAlignment="1">
      <alignment horizontal="center" vertical="center"/>
      <protection/>
    </xf>
    <xf numFmtId="0" fontId="4" fillId="8" borderId="22" xfId="52" applyFont="1" applyFill="1" applyBorder="1" applyAlignment="1">
      <alignment horizontal="center" vertical="center"/>
      <protection/>
    </xf>
    <xf numFmtId="0" fontId="8" fillId="0" borderId="22" xfId="52" applyFont="1" applyFill="1" applyBorder="1" applyAlignment="1">
      <alignment horizontal="center" vertical="center"/>
      <protection/>
    </xf>
    <xf numFmtId="0" fontId="27" fillId="0" borderId="0" xfId="52" applyFont="1" applyFill="1" applyBorder="1" applyAlignment="1">
      <alignment horizontal="center" vertical="center"/>
      <protection/>
    </xf>
    <xf numFmtId="0" fontId="8" fillId="0" borderId="12" xfId="52" applyNumberFormat="1" applyFont="1" applyFill="1" applyBorder="1" applyAlignment="1">
      <alignment horizontal="center" vertical="center"/>
      <protection/>
    </xf>
    <xf numFmtId="0" fontId="28" fillId="0" borderId="63" xfId="52" applyFont="1" applyFill="1" applyBorder="1" applyAlignment="1">
      <alignment horizontal="justify" vertical="center" wrapText="1"/>
      <protection/>
    </xf>
    <xf numFmtId="1" fontId="4" fillId="0" borderId="14" xfId="52" applyNumberFormat="1" applyFont="1" applyFill="1" applyBorder="1" applyAlignment="1">
      <alignment horizontal="center" vertical="center"/>
      <protection/>
    </xf>
    <xf numFmtId="1" fontId="4" fillId="0" borderId="22" xfId="52" applyNumberFormat="1" applyFont="1" applyFill="1" applyBorder="1" applyAlignment="1">
      <alignment horizontal="center" vertical="center"/>
      <protection/>
    </xf>
    <xf numFmtId="0" fontId="28" fillId="0" borderId="17" xfId="52" applyFont="1" applyFill="1" applyBorder="1" applyAlignment="1">
      <alignment horizontal="justify" vertical="center" wrapText="1"/>
      <protection/>
    </xf>
    <xf numFmtId="0" fontId="8" fillId="0" borderId="17" xfId="52" applyFont="1" applyFill="1" applyBorder="1" applyAlignment="1">
      <alignment horizontal="center" vertical="center"/>
      <protection/>
    </xf>
    <xf numFmtId="0" fontId="8" fillId="0" borderId="43" xfId="52" applyFont="1" applyFill="1" applyBorder="1" applyAlignment="1">
      <alignment horizontal="center" vertical="center"/>
      <protection/>
    </xf>
    <xf numFmtId="0" fontId="8" fillId="0" borderId="17" xfId="52" applyNumberFormat="1" applyFont="1" applyFill="1" applyBorder="1" applyAlignment="1">
      <alignment horizontal="center" vertical="center"/>
      <protection/>
    </xf>
    <xf numFmtId="0" fontId="9" fillId="0" borderId="17" xfId="52" applyFont="1" applyFill="1" applyBorder="1" applyAlignment="1">
      <alignment horizontal="center" vertical="center"/>
      <protection/>
    </xf>
    <xf numFmtId="0" fontId="30" fillId="0" borderId="52" xfId="52" applyFont="1" applyFill="1" applyBorder="1" applyAlignment="1">
      <alignment horizontal="justify" vertical="center" wrapText="1"/>
      <protection/>
    </xf>
    <xf numFmtId="0" fontId="28" fillId="0" borderId="52" xfId="52" applyFont="1" applyFill="1" applyBorder="1" applyAlignment="1">
      <alignment horizontal="justify" vertical="center" wrapText="1"/>
      <protection/>
    </xf>
    <xf numFmtId="0" fontId="29" fillId="7" borderId="47" xfId="52" applyFont="1" applyFill="1" applyBorder="1" applyAlignment="1">
      <alignment horizontal="center" vertical="center" wrapText="1"/>
      <protection/>
    </xf>
    <xf numFmtId="0" fontId="28" fillId="0" borderId="52" xfId="52" applyFont="1" applyFill="1" applyBorder="1" applyAlignment="1">
      <alignment horizontal="center" vertical="center" wrapText="1"/>
      <protection/>
    </xf>
    <xf numFmtId="0" fontId="28" fillId="0" borderId="64" xfId="52" applyFont="1" applyFill="1" applyBorder="1" applyAlignment="1">
      <alignment horizontal="center" vertical="center" wrapText="1"/>
      <protection/>
    </xf>
    <xf numFmtId="1" fontId="3" fillId="0" borderId="22" xfId="52" applyNumberFormat="1" applyFont="1" applyFill="1" applyBorder="1" applyAlignment="1">
      <alignment horizontal="center" vertical="center"/>
      <protection/>
    </xf>
    <xf numFmtId="0" fontId="2" fillId="0" borderId="17" xfId="52" applyNumberFormat="1" applyFont="1" applyBorder="1" applyAlignment="1">
      <alignment horizontal="center" vertical="center"/>
      <protection/>
    </xf>
    <xf numFmtId="49" fontId="38" fillId="3" borderId="21" xfId="52" applyNumberFormat="1" applyFont="1" applyFill="1" applyBorder="1" applyAlignment="1">
      <alignment horizontal="center" vertical="center" wrapText="1"/>
      <protection/>
    </xf>
    <xf numFmtId="0" fontId="39" fillId="3" borderId="47" xfId="0" applyFont="1" applyFill="1" applyBorder="1" applyAlignment="1">
      <alignment horizontal="justify" wrapText="1"/>
    </xf>
    <xf numFmtId="0" fontId="28" fillId="3" borderId="22" xfId="52" applyFont="1" applyFill="1" applyBorder="1" applyAlignment="1">
      <alignment horizontal="center" vertical="center"/>
      <protection/>
    </xf>
    <xf numFmtId="0" fontId="28" fillId="3" borderId="14" xfId="52" applyFont="1" applyFill="1" applyBorder="1" applyAlignment="1">
      <alignment horizontal="center" vertical="center"/>
      <protection/>
    </xf>
    <xf numFmtId="0" fontId="28" fillId="3" borderId="21" xfId="52" applyFont="1" applyFill="1" applyBorder="1" applyAlignment="1">
      <alignment horizontal="center" vertical="center"/>
      <protection/>
    </xf>
    <xf numFmtId="1" fontId="28" fillId="3" borderId="56" xfId="52" applyNumberFormat="1" applyFont="1" applyFill="1" applyBorder="1" applyAlignment="1">
      <alignment horizontal="center" vertical="center" wrapText="1"/>
      <protection/>
    </xf>
    <xf numFmtId="0" fontId="28" fillId="3" borderId="14" xfId="52" applyNumberFormat="1" applyFont="1" applyFill="1" applyBorder="1" applyAlignment="1">
      <alignment horizontal="center" vertical="center"/>
      <protection/>
    </xf>
    <xf numFmtId="0" fontId="35" fillId="3" borderId="14" xfId="52" applyFont="1" applyFill="1" applyBorder="1" applyAlignment="1">
      <alignment horizontal="center" vertical="center"/>
      <protection/>
    </xf>
    <xf numFmtId="0" fontId="2" fillId="3" borderId="14" xfId="52" applyNumberFormat="1" applyFont="1" applyFill="1" applyBorder="1" applyAlignment="1">
      <alignment horizontal="center" vertical="center"/>
      <protection/>
    </xf>
    <xf numFmtId="0" fontId="2" fillId="3" borderId="22" xfId="52" applyNumberFormat="1" applyFont="1" applyFill="1" applyBorder="1" applyAlignment="1">
      <alignment horizontal="center" vertical="center"/>
      <protection/>
    </xf>
    <xf numFmtId="2" fontId="2" fillId="3" borderId="14" xfId="52" applyNumberFormat="1" applyFont="1" applyFill="1" applyBorder="1" applyAlignment="1">
      <alignment horizontal="center" vertical="center"/>
      <protection/>
    </xf>
    <xf numFmtId="0" fontId="28" fillId="0" borderId="14" xfId="52" applyFont="1" applyFill="1" applyBorder="1" applyAlignment="1">
      <alignment vertical="center" wrapText="1"/>
      <protection/>
    </xf>
    <xf numFmtId="1" fontId="28" fillId="7" borderId="14" xfId="52" applyNumberFormat="1" applyFont="1" applyFill="1" applyBorder="1" applyAlignment="1">
      <alignment horizontal="center" vertical="center" wrapText="1"/>
      <protection/>
    </xf>
    <xf numFmtId="0" fontId="28" fillId="7" borderId="14" xfId="52" applyNumberFormat="1" applyFont="1" applyFill="1" applyBorder="1" applyAlignment="1">
      <alignment horizontal="center" vertical="center"/>
      <protection/>
    </xf>
    <xf numFmtId="49" fontId="38" fillId="7" borderId="21" xfId="52" applyNumberFormat="1" applyFont="1" applyFill="1" applyBorder="1" applyAlignment="1">
      <alignment horizontal="center" vertical="center" wrapText="1"/>
      <protection/>
    </xf>
    <xf numFmtId="0" fontId="30" fillId="7" borderId="14" xfId="52" applyFont="1" applyFill="1" applyBorder="1" applyAlignment="1">
      <alignment horizontal="justify" vertical="center" wrapText="1"/>
      <protection/>
    </xf>
    <xf numFmtId="2" fontId="24" fillId="0" borderId="16" xfId="52" applyNumberFormat="1" applyFont="1" applyFill="1" applyBorder="1" applyAlignment="1">
      <alignment horizontal="center" wrapText="1"/>
      <protection/>
    </xf>
    <xf numFmtId="2" fontId="24" fillId="0" borderId="65" xfId="52" applyNumberFormat="1" applyFont="1" applyFill="1" applyBorder="1" applyAlignment="1">
      <alignment horizontal="center" wrapText="1"/>
      <protection/>
    </xf>
    <xf numFmtId="2" fontId="24" fillId="0" borderId="61" xfId="52" applyNumberFormat="1" applyFont="1" applyFill="1" applyBorder="1" applyAlignment="1">
      <alignment horizontal="center" wrapText="1"/>
      <protection/>
    </xf>
    <xf numFmtId="2" fontId="24" fillId="0" borderId="66" xfId="52" applyNumberFormat="1" applyFont="1" applyFill="1" applyBorder="1" applyAlignment="1">
      <alignment horizontal="center" wrapText="1"/>
      <protection/>
    </xf>
    <xf numFmtId="2" fontId="1" fillId="0" borderId="17" xfId="52" applyNumberFormat="1" applyFill="1" applyBorder="1" applyAlignment="1">
      <alignment horizontal="center" wrapText="1"/>
      <protection/>
    </xf>
    <xf numFmtId="2" fontId="24" fillId="0" borderId="24" xfId="52" applyNumberFormat="1" applyFont="1" applyFill="1" applyBorder="1" applyAlignment="1">
      <alignment horizontal="center" wrapText="1"/>
      <protection/>
    </xf>
    <xf numFmtId="2" fontId="24" fillId="0" borderId="31" xfId="52" applyNumberFormat="1" applyFont="1" applyFill="1" applyBorder="1" applyAlignment="1">
      <alignment horizontal="center" wrapText="1"/>
      <protection/>
    </xf>
    <xf numFmtId="0" fontId="1" fillId="0" borderId="14" xfId="52" applyBorder="1" applyAlignment="1">
      <alignment horizontal="center" vertical="center" shrinkToFit="1"/>
      <protection/>
    </xf>
    <xf numFmtId="2" fontId="24" fillId="0" borderId="67" xfId="52" applyNumberFormat="1" applyFont="1" applyFill="1" applyBorder="1" applyAlignment="1">
      <alignment horizontal="center" wrapText="1"/>
      <protection/>
    </xf>
    <xf numFmtId="2" fontId="1" fillId="0" borderId="68" xfId="52" applyNumberFormat="1" applyBorder="1" applyAlignment="1">
      <alignment horizontal="center"/>
      <protection/>
    </xf>
    <xf numFmtId="2" fontId="24" fillId="0" borderId="69" xfId="52" applyNumberFormat="1" applyFont="1" applyFill="1" applyBorder="1" applyAlignment="1">
      <alignment horizontal="center" wrapText="1"/>
      <protection/>
    </xf>
    <xf numFmtId="2" fontId="24" fillId="0" borderId="11" xfId="52" applyNumberFormat="1" applyFont="1" applyFill="1" applyBorder="1" applyAlignment="1">
      <alignment horizontal="center" wrapText="1"/>
      <protection/>
    </xf>
    <xf numFmtId="2" fontId="24" fillId="0" borderId="13" xfId="52" applyNumberFormat="1" applyFont="1" applyFill="1" applyBorder="1" applyAlignment="1">
      <alignment horizontal="center" wrapText="1"/>
      <protection/>
    </xf>
    <xf numFmtId="2" fontId="24" fillId="0" borderId="70" xfId="52" applyNumberFormat="1" applyFont="1" applyFill="1" applyBorder="1" applyAlignment="1">
      <alignment horizontal="center" wrapText="1"/>
      <protection/>
    </xf>
    <xf numFmtId="2" fontId="24" fillId="0" borderId="71" xfId="52" applyNumberFormat="1" applyFont="1" applyFill="1" applyBorder="1" applyAlignment="1">
      <alignment horizontal="center" wrapText="1"/>
      <protection/>
    </xf>
    <xf numFmtId="2" fontId="24" fillId="0" borderId="49" xfId="52" applyNumberFormat="1" applyFont="1" applyFill="1" applyBorder="1" applyAlignment="1">
      <alignment horizontal="center" wrapText="1"/>
      <protection/>
    </xf>
    <xf numFmtId="2" fontId="24" fillId="0" borderId="43" xfId="52" applyNumberFormat="1" applyFont="1" applyFill="1" applyBorder="1" applyAlignment="1">
      <alignment horizontal="center" wrapText="1"/>
      <protection/>
    </xf>
    <xf numFmtId="2" fontId="24" fillId="0" borderId="10" xfId="52" applyNumberFormat="1" applyFont="1" applyFill="1" applyBorder="1" applyAlignment="1">
      <alignment horizontal="center" wrapText="1"/>
      <protection/>
    </xf>
    <xf numFmtId="2" fontId="24" fillId="0" borderId="12" xfId="52" applyNumberFormat="1" applyFont="1" applyFill="1" applyBorder="1" applyAlignment="1">
      <alignment horizontal="center" wrapText="1"/>
      <protection/>
    </xf>
    <xf numFmtId="0" fontId="24" fillId="0" borderId="21" xfId="52" applyFont="1" applyFill="1" applyBorder="1" applyAlignment="1">
      <alignment horizontal="center" wrapText="1"/>
      <protection/>
    </xf>
    <xf numFmtId="0" fontId="24" fillId="0" borderId="46" xfId="52" applyFont="1" applyFill="1" applyBorder="1" applyAlignment="1">
      <alignment horizontal="center" wrapText="1"/>
      <protection/>
    </xf>
    <xf numFmtId="0" fontId="24" fillId="0" borderId="22" xfId="52" applyFont="1" applyFill="1" applyBorder="1" applyAlignment="1">
      <alignment horizontal="center" wrapText="1"/>
      <protection/>
    </xf>
    <xf numFmtId="2" fontId="24" fillId="0" borderId="23" xfId="52" applyNumberFormat="1" applyFont="1" applyFill="1" applyBorder="1" applyAlignment="1">
      <alignment horizontal="center" wrapText="1"/>
      <protection/>
    </xf>
    <xf numFmtId="2" fontId="24" fillId="0" borderId="30" xfId="52" applyNumberFormat="1" applyFont="1" applyFill="1" applyBorder="1" applyAlignment="1">
      <alignment horizontal="center" wrapText="1"/>
      <protection/>
    </xf>
    <xf numFmtId="0" fontId="11" fillId="0" borderId="0" xfId="52" applyFont="1" applyAlignment="1">
      <alignment horizontal="left" shrinkToFit="1"/>
      <protection/>
    </xf>
    <xf numFmtId="0" fontId="18" fillId="0" borderId="0" xfId="52" applyFont="1" applyAlignment="1">
      <alignment horizontal="center" shrinkToFit="1"/>
      <protection/>
    </xf>
    <xf numFmtId="0" fontId="1" fillId="0" borderId="0" xfId="52" applyAlignment="1">
      <alignment horizontal="center" shrinkToFit="1"/>
      <protection/>
    </xf>
    <xf numFmtId="0" fontId="11" fillId="0" borderId="0" xfId="52" applyFont="1" applyAlignment="1">
      <alignment horizontal="left" shrinkToFit="1"/>
      <protection/>
    </xf>
    <xf numFmtId="0" fontId="1" fillId="0" borderId="0" xfId="52" applyAlignment="1">
      <alignment/>
      <protection/>
    </xf>
    <xf numFmtId="0" fontId="20" fillId="0" borderId="0" xfId="52" applyFont="1" applyAlignment="1">
      <alignment horizontal="center" vertical="center" wrapText="1"/>
      <protection/>
    </xf>
    <xf numFmtId="0" fontId="21" fillId="0" borderId="0" xfId="52" applyFont="1" applyAlignment="1">
      <alignment horizontal="center" shrinkToFit="1"/>
      <protection/>
    </xf>
    <xf numFmtId="0" fontId="20" fillId="0" borderId="0" xfId="52" applyFont="1" applyAlignment="1">
      <alignment horizontal="center" shrinkToFit="1"/>
      <protection/>
    </xf>
    <xf numFmtId="0" fontId="23" fillId="0" borderId="0" xfId="52" applyFont="1" applyAlignment="1">
      <alignment horizontal="center" wrapText="1"/>
      <protection/>
    </xf>
    <xf numFmtId="0" fontId="16" fillId="0" borderId="0" xfId="52" applyFont="1" applyAlignment="1">
      <alignment horizontal="center" shrinkToFit="1"/>
      <protection/>
    </xf>
    <xf numFmtId="0" fontId="17" fillId="0" borderId="0" xfId="52" applyFont="1" applyAlignment="1">
      <alignment horizontal="center" shrinkToFit="1"/>
      <protection/>
    </xf>
    <xf numFmtId="0" fontId="1" fillId="0" borderId="0" xfId="52" applyAlignment="1">
      <alignment horizontal="left" shrinkToFit="1"/>
      <protection/>
    </xf>
    <xf numFmtId="0" fontId="1" fillId="0" borderId="0" xfId="52" applyAlignment="1">
      <alignment shrinkToFit="1"/>
      <protection/>
    </xf>
    <xf numFmtId="0" fontId="18" fillId="0" borderId="0" xfId="52" applyFont="1" applyAlignment="1">
      <alignment horizontal="center" vertical="center" wrapText="1" shrinkToFit="1"/>
      <protection/>
    </xf>
    <xf numFmtId="0" fontId="18" fillId="0" borderId="0" xfId="52" applyFont="1" applyAlignment="1">
      <alignment horizontal="center" vertical="center" shrinkToFit="1"/>
      <protection/>
    </xf>
    <xf numFmtId="0" fontId="11" fillId="0" borderId="0" xfId="52" applyFont="1" applyAlignment="1">
      <alignment horizontal="left"/>
      <protection/>
    </xf>
    <xf numFmtId="2" fontId="24" fillId="0" borderId="18" xfId="52" applyNumberFormat="1" applyFont="1" applyFill="1" applyBorder="1" applyAlignment="1">
      <alignment horizontal="center" wrapText="1"/>
      <protection/>
    </xf>
    <xf numFmtId="2" fontId="1" fillId="0" borderId="16" xfId="52" applyNumberFormat="1" applyBorder="1" applyAlignment="1">
      <alignment horizontal="center" wrapText="1"/>
      <protection/>
    </xf>
    <xf numFmtId="2" fontId="24" fillId="0" borderId="44" xfId="52" applyNumberFormat="1" applyFont="1" applyFill="1" applyBorder="1" applyAlignment="1">
      <alignment horizontal="center" wrapText="1"/>
      <protection/>
    </xf>
    <xf numFmtId="2" fontId="24" fillId="0" borderId="45" xfId="52" applyNumberFormat="1" applyFont="1" applyFill="1" applyBorder="1" applyAlignment="1">
      <alignment horizontal="center" wrapText="1"/>
      <protection/>
    </xf>
    <xf numFmtId="0" fontId="1" fillId="0" borderId="18" xfId="52" applyFont="1" applyFill="1" applyBorder="1" applyAlignment="1">
      <alignment wrapText="1"/>
      <protection/>
    </xf>
    <xf numFmtId="0" fontId="1" fillId="0" borderId="16" xfId="52" applyFont="1" applyFill="1" applyBorder="1" applyAlignment="1">
      <alignment wrapText="1"/>
      <protection/>
    </xf>
    <xf numFmtId="0" fontId="1" fillId="0" borderId="17" xfId="52" applyFont="1" applyFill="1" applyBorder="1" applyAlignment="1">
      <alignment wrapText="1"/>
      <protection/>
    </xf>
    <xf numFmtId="0" fontId="1" fillId="0" borderId="43" xfId="52" applyFont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0" fontId="25" fillId="0" borderId="49" xfId="52" applyFont="1" applyFill="1" applyBorder="1" applyAlignment="1">
      <alignment horizontal="center" vertical="center" wrapText="1"/>
      <protection/>
    </xf>
    <xf numFmtId="0" fontId="25" fillId="0" borderId="12" xfId="52" applyFont="1" applyFill="1" applyBorder="1" applyAlignment="1">
      <alignment horizontal="center" vertical="center" wrapText="1"/>
      <protection/>
    </xf>
    <xf numFmtId="0" fontId="25" fillId="0" borderId="13" xfId="52" applyFont="1" applyFill="1" applyBorder="1" applyAlignment="1">
      <alignment horizontal="center" vertical="center" wrapText="1"/>
      <protection/>
    </xf>
    <xf numFmtId="0" fontId="25" fillId="0" borderId="43" xfId="52" applyFont="1" applyFill="1" applyBorder="1" applyAlignment="1">
      <alignment horizontal="center" vertical="center" wrapText="1"/>
      <protection/>
    </xf>
    <xf numFmtId="0" fontId="1" fillId="0" borderId="72" xfId="52" applyFont="1" applyFill="1" applyBorder="1" applyAlignment="1">
      <alignment horizontal="center" vertical="center" wrapText="1"/>
      <protection/>
    </xf>
    <xf numFmtId="0" fontId="1" fillId="0" borderId="44" xfId="52" applyFont="1" applyFill="1" applyBorder="1" applyAlignment="1">
      <alignment horizontal="center" vertical="center" wrapText="1"/>
      <protection/>
    </xf>
    <xf numFmtId="0" fontId="1" fillId="0" borderId="24" xfId="52" applyFont="1" applyFill="1" applyBorder="1" applyAlignment="1">
      <alignment horizontal="center" vertical="center" wrapText="1"/>
      <protection/>
    </xf>
    <xf numFmtId="0" fontId="1" fillId="0" borderId="32" xfId="52" applyFont="1" applyFill="1" applyBorder="1" applyAlignment="1">
      <alignment horizontal="center" vertical="center" wrapText="1"/>
      <protection/>
    </xf>
    <xf numFmtId="0" fontId="1" fillId="0" borderId="45" xfId="52" applyFont="1" applyFill="1" applyBorder="1" applyAlignment="1">
      <alignment horizontal="center" vertical="center" wrapText="1"/>
      <protection/>
    </xf>
    <xf numFmtId="0" fontId="1" fillId="0" borderId="31" xfId="52" applyFont="1" applyFill="1" applyBorder="1" applyAlignment="1">
      <alignment horizontal="center" vertical="center" wrapText="1"/>
      <protection/>
    </xf>
    <xf numFmtId="0" fontId="1" fillId="0" borderId="37" xfId="52" applyBorder="1" applyAlignment="1">
      <alignment horizontal="center" shrinkToFit="1"/>
      <protection/>
    </xf>
    <xf numFmtId="0" fontId="1" fillId="0" borderId="51" xfId="52" applyBorder="1" applyAlignment="1">
      <alignment horizontal="center" shrinkToFit="1"/>
      <protection/>
    </xf>
    <xf numFmtId="0" fontId="1" fillId="0" borderId="73" xfId="52" applyBorder="1" applyAlignment="1">
      <alignment horizontal="center" shrinkToFit="1"/>
      <protection/>
    </xf>
    <xf numFmtId="0" fontId="1" fillId="0" borderId="19" xfId="52" applyBorder="1" applyAlignment="1">
      <alignment horizontal="center" shrinkToFit="1"/>
      <protection/>
    </xf>
    <xf numFmtId="0" fontId="1" fillId="0" borderId="19" xfId="52" applyBorder="1" applyAlignment="1">
      <alignment horizontal="center"/>
      <protection/>
    </xf>
    <xf numFmtId="0" fontId="1" fillId="0" borderId="37" xfId="52" applyBorder="1" applyAlignment="1">
      <alignment horizontal="center"/>
      <protection/>
    </xf>
    <xf numFmtId="0" fontId="1" fillId="0" borderId="51" xfId="52" applyBorder="1" applyAlignment="1">
      <alignment horizontal="center"/>
      <protection/>
    </xf>
    <xf numFmtId="0" fontId="1" fillId="0" borderId="73" xfId="52" applyBorder="1" applyAlignment="1">
      <alignment horizontal="center"/>
      <protection/>
    </xf>
    <xf numFmtId="0" fontId="26" fillId="0" borderId="23" xfId="52" applyFont="1" applyBorder="1" applyAlignment="1">
      <alignment horizontal="center" shrinkToFit="1"/>
      <protection/>
    </xf>
    <xf numFmtId="0" fontId="26" fillId="0" borderId="44" xfId="52" applyFont="1" applyBorder="1" applyAlignment="1">
      <alignment horizontal="center" shrinkToFit="1"/>
      <protection/>
    </xf>
    <xf numFmtId="0" fontId="26" fillId="0" borderId="24" xfId="52" applyFont="1" applyBorder="1" applyAlignment="1">
      <alignment horizontal="center" shrinkToFit="1"/>
      <protection/>
    </xf>
    <xf numFmtId="0" fontId="1" fillId="0" borderId="10" xfId="52" applyFont="1" applyFill="1" applyBorder="1" applyAlignment="1">
      <alignment horizontal="center" vertical="center" shrinkToFit="1"/>
      <protection/>
    </xf>
    <xf numFmtId="0" fontId="1" fillId="0" borderId="11" xfId="52" applyFont="1" applyFill="1" applyBorder="1" applyAlignment="1">
      <alignment horizontal="center" vertical="center" shrinkToFit="1"/>
      <protection/>
    </xf>
    <xf numFmtId="0" fontId="1" fillId="0" borderId="49" xfId="52" applyFont="1" applyFill="1" applyBorder="1" applyAlignment="1">
      <alignment horizontal="center" vertical="center" shrinkToFit="1"/>
      <protection/>
    </xf>
    <xf numFmtId="0" fontId="1" fillId="0" borderId="12" xfId="52" applyFont="1" applyFill="1" applyBorder="1" applyAlignment="1">
      <alignment horizontal="center" vertical="center" shrinkToFit="1"/>
      <protection/>
    </xf>
    <xf numFmtId="0" fontId="1" fillId="0" borderId="13" xfId="52" applyFont="1" applyFill="1" applyBorder="1" applyAlignment="1">
      <alignment horizontal="center" vertical="center" shrinkToFit="1"/>
      <protection/>
    </xf>
    <xf numFmtId="0" fontId="1" fillId="0" borderId="43" xfId="52" applyFont="1" applyFill="1" applyBorder="1" applyAlignment="1">
      <alignment horizontal="center" vertical="center" shrinkToFit="1"/>
      <protection/>
    </xf>
    <xf numFmtId="0" fontId="26" fillId="0" borderId="21" xfId="52" applyFont="1" applyBorder="1" applyAlignment="1">
      <alignment horizontal="center" shrinkToFit="1"/>
      <protection/>
    </xf>
    <xf numFmtId="0" fontId="26" fillId="0" borderId="46" xfId="52" applyFont="1" applyBorder="1" applyAlignment="1">
      <alignment horizontal="center" shrinkToFit="1"/>
      <protection/>
    </xf>
    <xf numFmtId="0" fontId="26" fillId="0" borderId="22" xfId="52" applyFont="1" applyBorder="1" applyAlignment="1">
      <alignment horizontal="center" shrinkToFit="1"/>
      <protection/>
    </xf>
    <xf numFmtId="0" fontId="1" fillId="0" borderId="39" xfId="52" applyBorder="1" applyAlignment="1">
      <alignment horizontal="center" shrinkToFit="1"/>
      <protection/>
    </xf>
    <xf numFmtId="0" fontId="1" fillId="0" borderId="74" xfId="52" applyBorder="1" applyAlignment="1">
      <alignment horizontal="center" shrinkToFit="1"/>
      <protection/>
    </xf>
    <xf numFmtId="0" fontId="1" fillId="0" borderId="39" xfId="52" applyBorder="1" applyAlignment="1">
      <alignment horizontal="center"/>
      <protection/>
    </xf>
    <xf numFmtId="0" fontId="1" fillId="0" borderId="74" xfId="52" applyBorder="1" applyAlignment="1">
      <alignment horizontal="center"/>
      <protection/>
    </xf>
    <xf numFmtId="0" fontId="1" fillId="27" borderId="46" xfId="52" applyFill="1" applyBorder="1" applyAlignment="1">
      <alignment shrinkToFit="1"/>
      <protection/>
    </xf>
    <xf numFmtId="0" fontId="1" fillId="27" borderId="22" xfId="52" applyFill="1" applyBorder="1" applyAlignment="1">
      <alignment shrinkToFit="1"/>
      <protection/>
    </xf>
    <xf numFmtId="0" fontId="1" fillId="27" borderId="21" xfId="52" applyFill="1" applyBorder="1" applyAlignment="1">
      <alignment shrinkToFit="1"/>
      <protection/>
    </xf>
    <xf numFmtId="0" fontId="1" fillId="0" borderId="11" xfId="52" applyBorder="1" applyAlignment="1">
      <alignment horizontal="center" shrinkToFit="1"/>
      <protection/>
    </xf>
    <xf numFmtId="0" fontId="1" fillId="0" borderId="0" xfId="52" applyBorder="1" applyAlignment="1">
      <alignment horizontal="center" shrinkToFit="1"/>
      <protection/>
    </xf>
    <xf numFmtId="0" fontId="26" fillId="0" borderId="0" xfId="52" applyFont="1" applyBorder="1" applyAlignment="1">
      <alignment horizontal="center" shrinkToFit="1"/>
      <protection/>
    </xf>
    <xf numFmtId="0" fontId="1" fillId="0" borderId="21" xfId="52" applyFill="1" applyBorder="1" applyAlignment="1">
      <alignment horizontal="center" shrinkToFit="1"/>
      <protection/>
    </xf>
    <xf numFmtId="0" fontId="1" fillId="0" borderId="46" xfId="52" applyFill="1" applyBorder="1" applyAlignment="1">
      <alignment horizontal="center" shrinkToFit="1"/>
      <protection/>
    </xf>
    <xf numFmtId="0" fontId="1" fillId="0" borderId="22" xfId="52" applyFill="1" applyBorder="1" applyAlignment="1">
      <alignment horizontal="center" shrinkToFit="1"/>
      <protection/>
    </xf>
    <xf numFmtId="0" fontId="26" fillId="0" borderId="21" xfId="57" applyNumberFormat="1" applyFont="1" applyBorder="1" applyAlignment="1">
      <alignment horizontal="center" shrinkToFit="1"/>
    </xf>
    <xf numFmtId="0" fontId="26" fillId="0" borderId="46" xfId="57" applyNumberFormat="1" applyFont="1" applyBorder="1" applyAlignment="1">
      <alignment horizontal="center" shrinkToFit="1"/>
    </xf>
    <xf numFmtId="0" fontId="26" fillId="0" borderId="22" xfId="57" applyNumberFormat="1" applyFont="1" applyBorder="1" applyAlignment="1">
      <alignment horizontal="center" shrinkToFit="1"/>
    </xf>
    <xf numFmtId="0" fontId="26" fillId="0" borderId="38" xfId="52" applyFont="1" applyBorder="1" applyAlignment="1">
      <alignment horizontal="center" shrinkToFit="1"/>
      <protection/>
    </xf>
    <xf numFmtId="0" fontId="26" fillId="0" borderId="75" xfId="52" applyFont="1" applyBorder="1" applyAlignment="1">
      <alignment horizontal="center" shrinkToFit="1"/>
      <protection/>
    </xf>
    <xf numFmtId="0" fontId="26" fillId="0" borderId="40" xfId="52" applyFont="1" applyBorder="1" applyAlignment="1">
      <alignment horizontal="center" shrinkToFit="1"/>
      <protection/>
    </xf>
    <xf numFmtId="0" fontId="26" fillId="0" borderId="41" xfId="52" applyFont="1" applyBorder="1" applyAlignment="1">
      <alignment horizontal="center" shrinkToFit="1"/>
      <protection/>
    </xf>
    <xf numFmtId="0" fontId="26" fillId="0" borderId="76" xfId="52" applyFont="1" applyBorder="1" applyAlignment="1">
      <alignment horizontal="center" shrinkToFit="1"/>
      <protection/>
    </xf>
    <xf numFmtId="0" fontId="2" fillId="0" borderId="21" xfId="52" applyFont="1" applyBorder="1" applyAlignment="1">
      <alignment horizontal="center" vertical="center"/>
      <protection/>
    </xf>
    <xf numFmtId="0" fontId="2" fillId="0" borderId="46" xfId="52" applyFont="1" applyBorder="1" applyAlignment="1">
      <alignment horizontal="center" vertical="center"/>
      <protection/>
    </xf>
    <xf numFmtId="0" fontId="2" fillId="0" borderId="22" xfId="52" applyFont="1" applyBorder="1" applyAlignment="1">
      <alignment horizontal="center" vertical="center"/>
      <protection/>
    </xf>
    <xf numFmtId="0" fontId="2" fillId="0" borderId="21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26" borderId="21" xfId="52" applyFont="1" applyFill="1" applyBorder="1" applyAlignment="1">
      <alignment horizontal="center" vertical="center"/>
      <protection/>
    </xf>
    <xf numFmtId="0" fontId="2" fillId="26" borderId="46" xfId="52" applyFont="1" applyFill="1" applyBorder="1" applyAlignment="1">
      <alignment horizontal="center" vertical="center"/>
      <protection/>
    </xf>
    <xf numFmtId="0" fontId="2" fillId="26" borderId="22" xfId="52" applyFont="1" applyFill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49" xfId="52" applyFont="1" applyBorder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43" xfId="52" applyFont="1" applyBorder="1" applyAlignment="1">
      <alignment horizontal="center" vertical="center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29" fillId="0" borderId="18" xfId="52" applyFont="1" applyBorder="1" applyAlignment="1">
      <alignment horizontal="left" vertical="center"/>
      <protection/>
    </xf>
    <xf numFmtId="0" fontId="29" fillId="0" borderId="16" xfId="52" applyFont="1" applyBorder="1" applyAlignment="1">
      <alignment horizontal="left"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49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/>
      <protection/>
    </xf>
    <xf numFmtId="0" fontId="5" fillId="0" borderId="43" xfId="52" applyFont="1" applyFill="1" applyBorder="1" applyAlignment="1">
      <alignment horizontal="center" vertical="center"/>
      <protection/>
    </xf>
    <xf numFmtId="1" fontId="4" fillId="0" borderId="18" xfId="52" applyNumberFormat="1" applyFont="1" applyBorder="1" applyAlignment="1">
      <alignment horizontal="center" vertical="center"/>
      <protection/>
    </xf>
    <xf numFmtId="1" fontId="4" fillId="0" borderId="17" xfId="52" applyNumberFormat="1" applyFont="1" applyBorder="1" applyAlignment="1">
      <alignment horizontal="center" vertical="center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29" fillId="0" borderId="17" xfId="52" applyFont="1" applyBorder="1" applyAlignment="1">
      <alignment horizontal="left" vertical="center"/>
      <protection/>
    </xf>
    <xf numFmtId="0" fontId="6" fillId="0" borderId="18" xfId="52" applyFont="1" applyFill="1" applyBorder="1" applyAlignment="1">
      <alignment horizontal="center" vertical="center" wrapText="1"/>
      <protection/>
    </xf>
    <xf numFmtId="0" fontId="6" fillId="0" borderId="16" xfId="52" applyFont="1" applyFill="1" applyBorder="1" applyAlignment="1">
      <alignment horizontal="center" vertical="center" wrapText="1"/>
      <protection/>
    </xf>
    <xf numFmtId="0" fontId="5" fillId="0" borderId="18" xfId="52" applyFont="1" applyFill="1" applyBorder="1" applyAlignment="1">
      <alignment horizontal="center" vertical="center"/>
      <protection/>
    </xf>
    <xf numFmtId="0" fontId="5" fillId="0" borderId="16" xfId="52" applyFont="1" applyFill="1" applyBorder="1" applyAlignment="1">
      <alignment horizontal="center" vertical="center"/>
      <protection/>
    </xf>
    <xf numFmtId="1" fontId="7" fillId="0" borderId="18" xfId="52" applyNumberFormat="1" applyFont="1" applyBorder="1" applyAlignment="1">
      <alignment horizontal="center" vertical="center" wrapText="1"/>
      <protection/>
    </xf>
    <xf numFmtId="1" fontId="7" fillId="0" borderId="16" xfId="52" applyNumberFormat="1" applyFont="1" applyBorder="1" applyAlignment="1">
      <alignment horizontal="center" vertical="center" wrapText="1"/>
      <protection/>
    </xf>
    <xf numFmtId="0" fontId="5" fillId="28" borderId="21" xfId="52" applyFont="1" applyFill="1" applyBorder="1" applyAlignment="1">
      <alignment horizontal="center" vertical="center"/>
      <protection/>
    </xf>
    <xf numFmtId="0" fontId="5" fillId="28" borderId="46" xfId="52" applyFont="1" applyFill="1" applyBorder="1" applyAlignment="1">
      <alignment horizontal="center" vertical="center"/>
      <protection/>
    </xf>
    <xf numFmtId="0" fontId="5" fillId="28" borderId="22" xfId="52" applyFont="1" applyFill="1" applyBorder="1" applyAlignment="1">
      <alignment horizontal="center" vertical="center"/>
      <protection/>
    </xf>
    <xf numFmtId="0" fontId="4" fillId="0" borderId="21" xfId="52" applyFont="1" applyBorder="1" applyAlignment="1">
      <alignment horizontal="center" vertical="center"/>
      <protection/>
    </xf>
    <xf numFmtId="0" fontId="4" fillId="0" borderId="46" xfId="52" applyFont="1" applyBorder="1" applyAlignment="1">
      <alignment horizontal="center" vertical="center"/>
      <protection/>
    </xf>
    <xf numFmtId="0" fontId="4" fillId="0" borderId="22" xfId="52" applyFont="1" applyBorder="1" applyAlignment="1">
      <alignment horizontal="center" vertical="center"/>
      <protection/>
    </xf>
    <xf numFmtId="0" fontId="5" fillId="0" borderId="15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5" fillId="0" borderId="20" xfId="52" applyFont="1" applyFill="1" applyBorder="1" applyAlignment="1">
      <alignment horizontal="center" vertical="center"/>
      <protection/>
    </xf>
    <xf numFmtId="1" fontId="4" fillId="0" borderId="16" xfId="52" applyNumberFormat="1" applyFont="1" applyBorder="1" applyAlignment="1">
      <alignment horizontal="center" vertical="center"/>
      <protection/>
    </xf>
    <xf numFmtId="0" fontId="4" fillId="0" borderId="21" xfId="52" applyFont="1" applyBorder="1" applyAlignment="1">
      <alignment horizontal="center" vertical="center"/>
      <protection/>
    </xf>
    <xf numFmtId="0" fontId="4" fillId="0" borderId="46" xfId="52" applyFont="1" applyBorder="1" applyAlignment="1">
      <alignment horizontal="center" vertical="center"/>
      <protection/>
    </xf>
    <xf numFmtId="0" fontId="4" fillId="0" borderId="22" xfId="52" applyFont="1" applyBorder="1" applyAlignment="1">
      <alignment horizontal="center" vertical="center"/>
      <protection/>
    </xf>
    <xf numFmtId="0" fontId="8" fillId="0" borderId="21" xfId="52" applyFont="1" applyFill="1" applyBorder="1" applyAlignment="1">
      <alignment horizontal="center" vertical="center"/>
      <protection/>
    </xf>
    <xf numFmtId="0" fontId="8" fillId="0" borderId="46" xfId="52" applyFont="1" applyFill="1" applyBorder="1" applyAlignment="1">
      <alignment horizontal="center" vertical="center"/>
      <protection/>
    </xf>
    <xf numFmtId="0" fontId="8" fillId="0" borderId="22" xfId="52" applyFont="1" applyFill="1" applyBorder="1" applyAlignment="1">
      <alignment horizontal="center" vertical="center"/>
      <protection/>
    </xf>
    <xf numFmtId="1" fontId="7" fillId="0" borderId="17" xfId="52" applyNumberFormat="1" applyFont="1" applyBorder="1" applyAlignment="1">
      <alignment horizontal="center" vertical="center" wrapText="1"/>
      <protection/>
    </xf>
    <xf numFmtId="0" fontId="2" fillId="0" borderId="21" xfId="52" applyFont="1" applyBorder="1" applyAlignment="1">
      <alignment horizontal="center" vertical="center"/>
      <protection/>
    </xf>
    <xf numFmtId="0" fontId="2" fillId="0" borderId="46" xfId="52" applyFont="1" applyBorder="1" applyAlignment="1">
      <alignment horizontal="center" vertical="center"/>
      <protection/>
    </xf>
    <xf numFmtId="0" fontId="2" fillId="0" borderId="22" xfId="52" applyFont="1" applyBorder="1" applyAlignment="1">
      <alignment horizontal="center" vertical="center"/>
      <protection/>
    </xf>
    <xf numFmtId="0" fontId="2" fillId="0" borderId="0" xfId="52" applyFont="1" applyFill="1" applyAlignment="1">
      <alignment horizontal="left" vertical="center" wrapText="1"/>
      <protection/>
    </xf>
    <xf numFmtId="0" fontId="2" fillId="0" borderId="0" xfId="52" applyFont="1" applyFill="1" applyAlignment="1">
      <alignment horizontal="left" vertical="center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left" vertical="center"/>
    </xf>
    <xf numFmtId="1" fontId="4" fillId="0" borderId="17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" fontId="7" fillId="25" borderId="21" xfId="0" applyNumberFormat="1" applyFont="1" applyFill="1" applyBorder="1" applyAlignment="1">
      <alignment horizontal="center" vertical="center"/>
    </xf>
    <xf numFmtId="1" fontId="7" fillId="25" borderId="22" xfId="0" applyNumberFormat="1" applyFont="1" applyFill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6"/>
  <sheetViews>
    <sheetView view="pageBreakPreview" zoomScaleSheetLayoutView="100" zoomScalePageLayoutView="0" workbookViewId="0" topLeftCell="A1">
      <selection activeCell="AT12" sqref="AT12"/>
    </sheetView>
  </sheetViews>
  <sheetFormatPr defaultColWidth="9.140625" defaultRowHeight="15"/>
  <cols>
    <col min="1" max="2" width="2.28125" style="80" customWidth="1"/>
    <col min="3" max="3" width="2.7109375" style="80" customWidth="1"/>
    <col min="4" max="4" width="2.421875" style="80" customWidth="1"/>
    <col min="5" max="5" width="2.7109375" style="80" customWidth="1"/>
    <col min="6" max="6" width="2.421875" style="80" customWidth="1"/>
    <col min="7" max="8" width="2.57421875" style="80" customWidth="1"/>
    <col min="9" max="10" width="2.7109375" style="80" customWidth="1"/>
    <col min="11" max="11" width="2.421875" style="80" customWidth="1"/>
    <col min="12" max="14" width="2.7109375" style="80" customWidth="1"/>
    <col min="15" max="15" width="2.421875" style="80" customWidth="1"/>
    <col min="16" max="18" width="2.7109375" style="80" customWidth="1"/>
    <col min="19" max="19" width="2.421875" style="80" customWidth="1"/>
    <col min="20" max="20" width="2.57421875" style="80" customWidth="1"/>
    <col min="21" max="22" width="2.7109375" style="80" customWidth="1"/>
    <col min="23" max="23" width="2.421875" style="80" customWidth="1"/>
    <col min="24" max="25" width="2.7109375" style="80" customWidth="1"/>
    <col min="26" max="26" width="2.421875" style="80" customWidth="1"/>
    <col min="27" max="28" width="2.7109375" style="80" customWidth="1"/>
    <col min="29" max="29" width="2.8515625" style="80" customWidth="1"/>
    <col min="30" max="31" width="2.7109375" style="80" customWidth="1"/>
    <col min="32" max="32" width="2.8515625" style="80" customWidth="1"/>
    <col min="33" max="34" width="2.7109375" style="80" customWidth="1"/>
    <col min="35" max="35" width="3.00390625" style="80" customWidth="1"/>
    <col min="36" max="40" width="2.7109375" style="80" customWidth="1"/>
    <col min="41" max="41" width="2.421875" style="80" customWidth="1"/>
    <col min="42" max="42" width="3.00390625" style="80" customWidth="1"/>
    <col min="43" max="49" width="2.7109375" style="80" customWidth="1"/>
    <col min="50" max="50" width="2.57421875" style="80" customWidth="1"/>
    <col min="51" max="51" width="2.8515625" style="80" customWidth="1"/>
    <col min="52" max="52" width="2.421875" style="80" customWidth="1"/>
    <col min="53" max="53" width="2.7109375" style="80" customWidth="1"/>
    <col min="54" max="54" width="3.00390625" style="80" hidden="1" customWidth="1"/>
    <col min="55" max="55" width="2.8515625" style="80" hidden="1" customWidth="1"/>
    <col min="56" max="56" width="3.57421875" style="80" hidden="1" customWidth="1"/>
    <col min="57" max="57" width="2.421875" style="80" hidden="1" customWidth="1"/>
    <col min="58" max="58" width="5.8515625" style="80" customWidth="1"/>
    <col min="59" max="59" width="5.7109375" style="80" customWidth="1"/>
    <col min="60" max="16384" width="5.8515625" style="80" customWidth="1"/>
  </cols>
  <sheetData>
    <row r="1" spans="1:53" ht="15.75">
      <c r="A1" s="414"/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4"/>
      <c r="AN1" s="414"/>
      <c r="AO1" s="414"/>
      <c r="AP1" s="414"/>
      <c r="AQ1" s="414"/>
      <c r="AR1" s="414"/>
      <c r="AS1" s="414"/>
      <c r="AT1" s="414"/>
      <c r="AU1" s="414"/>
      <c r="AV1" s="414"/>
      <c r="AW1" s="414"/>
      <c r="AX1" s="414"/>
      <c r="AY1" s="414"/>
      <c r="AZ1" s="414"/>
      <c r="BA1" s="414"/>
    </row>
    <row r="2" spans="1:53" ht="15.75">
      <c r="A2" s="414" t="s">
        <v>31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414"/>
      <c r="AJ2" s="414"/>
      <c r="AK2" s="414"/>
      <c r="AL2" s="414"/>
      <c r="AM2" s="414"/>
      <c r="AN2" s="414"/>
      <c r="AO2" s="414"/>
      <c r="AP2" s="414"/>
      <c r="AQ2" s="414"/>
      <c r="AR2" s="414"/>
      <c r="AS2" s="414"/>
      <c r="AT2" s="414"/>
      <c r="AU2" s="414"/>
      <c r="AV2" s="414"/>
      <c r="AW2" s="414"/>
      <c r="AX2" s="414"/>
      <c r="AY2" s="414"/>
      <c r="AZ2" s="414"/>
      <c r="BA2" s="414"/>
    </row>
    <row r="3" spans="1:53" s="4" customFormat="1" ht="1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</row>
    <row r="4" spans="1:53" s="4" customFormat="1" ht="18">
      <c r="A4" s="80"/>
      <c r="B4" s="82"/>
      <c r="C4" s="82"/>
      <c r="D4" s="82"/>
      <c r="E4" s="82"/>
      <c r="F4" s="82"/>
      <c r="G4" s="82"/>
      <c r="H4" s="82"/>
      <c r="I4" s="82"/>
      <c r="J4" s="82"/>
      <c r="K4" s="82"/>
      <c r="L4" s="415" t="s">
        <v>32</v>
      </c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5"/>
      <c r="AD4" s="415"/>
      <c r="AE4" s="415"/>
      <c r="AF4" s="415"/>
      <c r="AG4" s="415"/>
      <c r="AH4" s="415"/>
      <c r="AI4" s="415"/>
      <c r="AJ4" s="415"/>
      <c r="AK4" s="415"/>
      <c r="AL4" s="415"/>
      <c r="AM4" s="415"/>
      <c r="AN4" s="415"/>
      <c r="AO4" s="415"/>
      <c r="AP4" s="83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</row>
    <row r="5" spans="1:53" s="4" customFormat="1" ht="18">
      <c r="A5" s="83"/>
      <c r="B5" s="408" t="s">
        <v>33</v>
      </c>
      <c r="C5" s="408"/>
      <c r="D5" s="408"/>
      <c r="E5" s="408"/>
      <c r="F5" s="408"/>
      <c r="G5" s="408"/>
      <c r="H5" s="408"/>
      <c r="I5" s="408"/>
      <c r="J5" s="408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416" t="s">
        <v>34</v>
      </c>
      <c r="AR5" s="417"/>
      <c r="AS5" s="417"/>
      <c r="AT5" s="417"/>
      <c r="AU5" s="417"/>
      <c r="AV5" s="417"/>
      <c r="AW5" s="417"/>
      <c r="AX5" s="417"/>
      <c r="AY5" s="417"/>
      <c r="AZ5" s="417"/>
      <c r="BA5" s="417"/>
    </row>
    <row r="6" spans="1:53" s="4" customFormat="1" ht="15.75" customHeight="1">
      <c r="A6" s="81"/>
      <c r="B6" s="405" t="s">
        <v>35</v>
      </c>
      <c r="C6" s="405"/>
      <c r="D6" s="405"/>
      <c r="E6" s="405"/>
      <c r="F6" s="405"/>
      <c r="G6" s="405"/>
      <c r="H6" s="405"/>
      <c r="I6" s="405"/>
      <c r="J6" s="405"/>
      <c r="K6" s="81"/>
      <c r="L6" s="81"/>
      <c r="M6" s="81"/>
      <c r="N6" s="418" t="s">
        <v>218</v>
      </c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19"/>
      <c r="AD6" s="419"/>
      <c r="AE6" s="419"/>
      <c r="AF6" s="419"/>
      <c r="AG6" s="419"/>
      <c r="AH6" s="419"/>
      <c r="AI6" s="419"/>
      <c r="AJ6" s="419"/>
      <c r="AK6" s="419"/>
      <c r="AL6" s="419"/>
      <c r="AM6" s="419"/>
      <c r="AN6" s="419"/>
      <c r="AO6" s="419"/>
      <c r="AP6" s="419"/>
      <c r="AQ6" s="408" t="s">
        <v>36</v>
      </c>
      <c r="AR6" s="417"/>
      <c r="AS6" s="417"/>
      <c r="AT6" s="417"/>
      <c r="AU6" s="417"/>
      <c r="AV6" s="417"/>
      <c r="AW6" s="417"/>
      <c r="AX6" s="417"/>
      <c r="AY6" s="417"/>
      <c r="AZ6" s="417"/>
      <c r="BA6" s="417"/>
    </row>
    <row r="7" spans="1:53" s="4" customFormat="1" ht="15">
      <c r="A7" s="80"/>
      <c r="B7" s="84" t="s">
        <v>37</v>
      </c>
      <c r="C7" s="85"/>
      <c r="D7" s="85"/>
      <c r="E7" s="85"/>
      <c r="F7" s="85"/>
      <c r="G7" s="85"/>
      <c r="H7" s="85"/>
      <c r="I7" s="85"/>
      <c r="J7" s="85"/>
      <c r="K7" s="85"/>
      <c r="L7" s="80"/>
      <c r="M7" s="80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19"/>
      <c r="AD7" s="419"/>
      <c r="AE7" s="419"/>
      <c r="AF7" s="419"/>
      <c r="AG7" s="419"/>
      <c r="AH7" s="419"/>
      <c r="AI7" s="419"/>
      <c r="AJ7" s="419"/>
      <c r="AK7" s="419"/>
      <c r="AL7" s="419"/>
      <c r="AM7" s="419"/>
      <c r="AN7" s="419"/>
      <c r="AO7" s="419"/>
      <c r="AP7" s="419"/>
      <c r="AQ7" s="420" t="s">
        <v>38</v>
      </c>
      <c r="AR7" s="409"/>
      <c r="AS7" s="409"/>
      <c r="AT7" s="409"/>
      <c r="AU7" s="409"/>
      <c r="AV7" s="409"/>
      <c r="AW7" s="409"/>
      <c r="AX7" s="409"/>
      <c r="AY7" s="409"/>
      <c r="AZ7" s="409"/>
      <c r="BA7" s="409"/>
    </row>
    <row r="8" spans="1:53" s="4" customFormat="1" ht="15">
      <c r="A8" s="80"/>
      <c r="B8" s="405" t="s">
        <v>39</v>
      </c>
      <c r="C8" s="405"/>
      <c r="D8" s="405"/>
      <c r="E8" s="405"/>
      <c r="F8" s="405"/>
      <c r="G8" s="405"/>
      <c r="H8" s="405"/>
      <c r="I8" s="405"/>
      <c r="J8" s="405"/>
      <c r="K8" s="405"/>
      <c r="L8" s="80"/>
      <c r="M8" s="80"/>
      <c r="N8" s="80"/>
      <c r="O8" s="406"/>
      <c r="P8" s="407"/>
      <c r="Q8" s="407"/>
      <c r="R8" s="407"/>
      <c r="S8" s="407"/>
      <c r="T8" s="407"/>
      <c r="U8" s="407"/>
      <c r="V8" s="407"/>
      <c r="W8" s="407"/>
      <c r="X8" s="407"/>
      <c r="Y8" s="407"/>
      <c r="Z8" s="407"/>
      <c r="AA8" s="407"/>
      <c r="AB8" s="407"/>
      <c r="AC8" s="407"/>
      <c r="AD8" s="407"/>
      <c r="AE8" s="407"/>
      <c r="AF8" s="407"/>
      <c r="AG8" s="407"/>
      <c r="AH8" s="407"/>
      <c r="AI8" s="407"/>
      <c r="AJ8" s="407"/>
      <c r="AK8" s="407"/>
      <c r="AL8" s="407"/>
      <c r="AM8" s="407"/>
      <c r="AN8" s="407"/>
      <c r="AO8" s="407"/>
      <c r="AP8" s="80"/>
      <c r="AQ8" s="408" t="s">
        <v>40</v>
      </c>
      <c r="AR8" s="409"/>
      <c r="AS8" s="409"/>
      <c r="AT8" s="409"/>
      <c r="AU8" s="409"/>
      <c r="AV8" s="409"/>
      <c r="AW8" s="409"/>
      <c r="AX8" s="409"/>
      <c r="AY8" s="409"/>
      <c r="AZ8" s="409"/>
      <c r="BA8" s="409"/>
    </row>
    <row r="9" spans="1:53" s="4" customFormat="1" ht="12.75" customHeight="1">
      <c r="A9" s="80"/>
      <c r="B9" s="80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</row>
    <row r="10" spans="1:42" s="4" customFormat="1" ht="15.7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410" t="s">
        <v>138</v>
      </c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410"/>
      <c r="AG10" s="410"/>
      <c r="AH10" s="410"/>
      <c r="AI10" s="410"/>
      <c r="AJ10" s="87"/>
      <c r="AK10" s="87"/>
      <c r="AL10" s="87"/>
      <c r="AM10" s="87"/>
      <c r="AN10" s="87"/>
      <c r="AO10" s="87"/>
      <c r="AP10" s="88"/>
    </row>
    <row r="11" spans="3:53" ht="12" customHeight="1">
      <c r="C11" s="80" t="s">
        <v>41</v>
      </c>
      <c r="S11" s="411" t="s">
        <v>139</v>
      </c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1"/>
      <c r="AH11" s="411"/>
      <c r="AI11" s="411"/>
      <c r="AJ11" s="87"/>
      <c r="AK11" s="87"/>
      <c r="AL11" s="87"/>
      <c r="AM11" s="87"/>
      <c r="AN11" s="87"/>
      <c r="AO11" s="87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</row>
    <row r="12" spans="20:53" ht="12.75" customHeight="1"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</row>
    <row r="13" spans="20:52" ht="12.75" customHeight="1">
      <c r="T13" s="412" t="s">
        <v>42</v>
      </c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P13" s="88"/>
      <c r="AQ13" s="88"/>
      <c r="AR13" s="88"/>
      <c r="AS13" s="413"/>
      <c r="AT13" s="413"/>
      <c r="AU13" s="413"/>
      <c r="AV13" s="413"/>
      <c r="AW13" s="413"/>
      <c r="AX13" s="413"/>
      <c r="AY13" s="413"/>
      <c r="AZ13" s="413"/>
    </row>
    <row r="14" ht="13.5" thickBot="1"/>
    <row r="15" spans="1:53" ht="13.5" thickBot="1">
      <c r="A15" s="425" t="s">
        <v>43</v>
      </c>
      <c r="B15" s="400" t="s">
        <v>44</v>
      </c>
      <c r="C15" s="401"/>
      <c r="D15" s="401"/>
      <c r="E15" s="401"/>
      <c r="F15" s="90"/>
      <c r="G15" s="401" t="s">
        <v>45</v>
      </c>
      <c r="H15" s="401"/>
      <c r="I15" s="401"/>
      <c r="J15" s="90"/>
      <c r="K15" s="401" t="s">
        <v>46</v>
      </c>
      <c r="L15" s="401"/>
      <c r="M15" s="401"/>
      <c r="N15" s="402"/>
      <c r="O15" s="400" t="s">
        <v>47</v>
      </c>
      <c r="P15" s="401"/>
      <c r="Q15" s="401"/>
      <c r="R15" s="401"/>
      <c r="S15" s="90"/>
      <c r="T15" s="401" t="s">
        <v>48</v>
      </c>
      <c r="U15" s="401"/>
      <c r="V15" s="401"/>
      <c r="W15" s="90"/>
      <c r="X15" s="401" t="s">
        <v>49</v>
      </c>
      <c r="Y15" s="401"/>
      <c r="Z15" s="401"/>
      <c r="AA15" s="90"/>
      <c r="AB15" s="401" t="s">
        <v>50</v>
      </c>
      <c r="AC15" s="401"/>
      <c r="AD15" s="401"/>
      <c r="AE15" s="401"/>
      <c r="AF15" s="90"/>
      <c r="AG15" s="401" t="s">
        <v>51</v>
      </c>
      <c r="AH15" s="401"/>
      <c r="AI15" s="401"/>
      <c r="AJ15" s="90"/>
      <c r="AK15" s="401" t="s">
        <v>52</v>
      </c>
      <c r="AL15" s="401"/>
      <c r="AM15" s="401"/>
      <c r="AN15" s="402"/>
      <c r="AO15" s="400" t="s">
        <v>53</v>
      </c>
      <c r="AP15" s="401"/>
      <c r="AQ15" s="401"/>
      <c r="AR15" s="401"/>
      <c r="AS15" s="90"/>
      <c r="AT15" s="401" t="s">
        <v>54</v>
      </c>
      <c r="AU15" s="401"/>
      <c r="AV15" s="401"/>
      <c r="AW15" s="90"/>
      <c r="AX15" s="401" t="s">
        <v>55</v>
      </c>
      <c r="AY15" s="401"/>
      <c r="AZ15" s="401"/>
      <c r="BA15" s="402"/>
    </row>
    <row r="16" spans="1:53" ht="12" customHeight="1">
      <c r="A16" s="426"/>
      <c r="B16" s="91"/>
      <c r="C16" s="92">
        <v>2</v>
      </c>
      <c r="D16" s="92"/>
      <c r="E16" s="93">
        <v>4</v>
      </c>
      <c r="F16" s="94"/>
      <c r="G16" s="95">
        <v>6</v>
      </c>
      <c r="H16" s="96"/>
      <c r="I16" s="97">
        <v>8</v>
      </c>
      <c r="J16" s="94"/>
      <c r="K16" s="95">
        <v>10</v>
      </c>
      <c r="L16" s="96"/>
      <c r="M16" s="96">
        <v>12</v>
      </c>
      <c r="N16" s="97"/>
      <c r="O16" s="95">
        <v>14</v>
      </c>
      <c r="P16" s="96"/>
      <c r="Q16" s="96">
        <v>16</v>
      </c>
      <c r="R16" s="97"/>
      <c r="S16" s="90">
        <v>18</v>
      </c>
      <c r="T16" s="95"/>
      <c r="U16" s="96">
        <v>20</v>
      </c>
      <c r="V16" s="97"/>
      <c r="W16" s="94">
        <v>22</v>
      </c>
      <c r="X16" s="95"/>
      <c r="Y16" s="96">
        <v>24</v>
      </c>
      <c r="Z16" s="97"/>
      <c r="AA16" s="94">
        <v>26</v>
      </c>
      <c r="AB16" s="95"/>
      <c r="AC16" s="96">
        <v>28</v>
      </c>
      <c r="AD16" s="96"/>
      <c r="AE16" s="97">
        <v>30</v>
      </c>
      <c r="AF16" s="94"/>
      <c r="AG16" s="95">
        <v>32</v>
      </c>
      <c r="AH16" s="96"/>
      <c r="AI16" s="97">
        <v>34</v>
      </c>
      <c r="AJ16" s="94"/>
      <c r="AK16" s="95">
        <v>36</v>
      </c>
      <c r="AL16" s="96"/>
      <c r="AM16" s="96">
        <v>38</v>
      </c>
      <c r="AN16" s="97"/>
      <c r="AO16" s="95">
        <v>40</v>
      </c>
      <c r="AP16" s="96"/>
      <c r="AQ16" s="96">
        <v>42</v>
      </c>
      <c r="AR16" s="97"/>
      <c r="AS16" s="94">
        <v>44</v>
      </c>
      <c r="AT16" s="95"/>
      <c r="AU16" s="96">
        <v>46</v>
      </c>
      <c r="AV16" s="97"/>
      <c r="AW16" s="94">
        <v>48</v>
      </c>
      <c r="AX16" s="95"/>
      <c r="AY16" s="96">
        <v>50</v>
      </c>
      <c r="AZ16" s="96"/>
      <c r="BA16" s="97">
        <v>52</v>
      </c>
    </row>
    <row r="17" spans="1:53" ht="12.75" customHeight="1" thickBot="1">
      <c r="A17" s="426"/>
      <c r="B17" s="98">
        <v>1</v>
      </c>
      <c r="C17" s="99"/>
      <c r="D17" s="99">
        <v>3</v>
      </c>
      <c r="E17" s="100"/>
      <c r="F17" s="101">
        <v>5</v>
      </c>
      <c r="G17" s="102"/>
      <c r="H17" s="103">
        <v>7</v>
      </c>
      <c r="I17" s="104"/>
      <c r="J17" s="94">
        <v>9</v>
      </c>
      <c r="K17" s="102"/>
      <c r="L17" s="103">
        <v>11</v>
      </c>
      <c r="M17" s="103"/>
      <c r="N17" s="104">
        <v>13</v>
      </c>
      <c r="O17" s="102"/>
      <c r="P17" s="103">
        <v>15</v>
      </c>
      <c r="Q17" s="103"/>
      <c r="R17" s="104">
        <v>17</v>
      </c>
      <c r="S17" s="94"/>
      <c r="T17" s="102">
        <v>19</v>
      </c>
      <c r="U17" s="103"/>
      <c r="V17" s="104">
        <v>21</v>
      </c>
      <c r="W17" s="94"/>
      <c r="X17" s="102">
        <v>23</v>
      </c>
      <c r="Y17" s="103"/>
      <c r="Z17" s="104">
        <v>25</v>
      </c>
      <c r="AA17" s="101"/>
      <c r="AB17" s="102">
        <v>27</v>
      </c>
      <c r="AC17" s="103"/>
      <c r="AD17" s="103">
        <v>29</v>
      </c>
      <c r="AE17" s="104"/>
      <c r="AF17" s="94">
        <v>31</v>
      </c>
      <c r="AG17" s="102"/>
      <c r="AH17" s="103">
        <v>33</v>
      </c>
      <c r="AI17" s="104"/>
      <c r="AJ17" s="94">
        <v>35</v>
      </c>
      <c r="AK17" s="102"/>
      <c r="AL17" s="103">
        <v>37</v>
      </c>
      <c r="AM17" s="103"/>
      <c r="AN17" s="104">
        <v>39</v>
      </c>
      <c r="AO17" s="102"/>
      <c r="AP17" s="103">
        <v>41</v>
      </c>
      <c r="AQ17" s="103"/>
      <c r="AR17" s="104">
        <v>43</v>
      </c>
      <c r="AS17" s="94"/>
      <c r="AT17" s="102">
        <v>45</v>
      </c>
      <c r="AU17" s="103"/>
      <c r="AV17" s="104">
        <v>47</v>
      </c>
      <c r="AW17" s="94"/>
      <c r="AX17" s="102">
        <v>49</v>
      </c>
      <c r="AY17" s="103"/>
      <c r="AZ17" s="103">
        <v>51</v>
      </c>
      <c r="BA17" s="104"/>
    </row>
    <row r="18" spans="1:53" ht="21" customHeight="1">
      <c r="A18" s="426"/>
      <c r="B18" s="389" t="s">
        <v>56</v>
      </c>
      <c r="C18" s="423" t="s">
        <v>57</v>
      </c>
      <c r="D18" s="423" t="s">
        <v>58</v>
      </c>
      <c r="E18" s="391" t="s">
        <v>59</v>
      </c>
      <c r="F18" s="381" t="s">
        <v>60</v>
      </c>
      <c r="G18" s="403" t="s">
        <v>61</v>
      </c>
      <c r="H18" s="423" t="s">
        <v>62</v>
      </c>
      <c r="I18" s="386" t="s">
        <v>63</v>
      </c>
      <c r="J18" s="421" t="s">
        <v>64</v>
      </c>
      <c r="K18" s="403" t="s">
        <v>65</v>
      </c>
      <c r="L18" s="392" t="s">
        <v>66</v>
      </c>
      <c r="M18" s="394" t="s">
        <v>67</v>
      </c>
      <c r="N18" s="396" t="s">
        <v>68</v>
      </c>
      <c r="O18" s="398" t="s">
        <v>69</v>
      </c>
      <c r="P18" s="394" t="s">
        <v>57</v>
      </c>
      <c r="Q18" s="392" t="s">
        <v>58</v>
      </c>
      <c r="R18" s="383" t="s">
        <v>59</v>
      </c>
      <c r="S18" s="421" t="s">
        <v>70</v>
      </c>
      <c r="T18" s="403" t="s">
        <v>71</v>
      </c>
      <c r="U18" s="423" t="s">
        <v>72</v>
      </c>
      <c r="V18" s="386" t="s">
        <v>73</v>
      </c>
      <c r="W18" s="421" t="s">
        <v>74</v>
      </c>
      <c r="X18" s="403" t="s">
        <v>75</v>
      </c>
      <c r="Y18" s="423" t="s">
        <v>76</v>
      </c>
      <c r="Z18" s="386" t="s">
        <v>77</v>
      </c>
      <c r="AA18" s="381" t="s">
        <v>78</v>
      </c>
      <c r="AB18" s="403" t="s">
        <v>79</v>
      </c>
      <c r="AC18" s="423" t="s">
        <v>76</v>
      </c>
      <c r="AD18" s="423" t="s">
        <v>77</v>
      </c>
      <c r="AE18" s="386" t="s">
        <v>80</v>
      </c>
      <c r="AF18" s="421" t="s">
        <v>81</v>
      </c>
      <c r="AG18" s="403" t="s">
        <v>61</v>
      </c>
      <c r="AH18" s="423" t="s">
        <v>62</v>
      </c>
      <c r="AI18" s="386" t="s">
        <v>63</v>
      </c>
      <c r="AJ18" s="421" t="s">
        <v>82</v>
      </c>
      <c r="AK18" s="403" t="s">
        <v>83</v>
      </c>
      <c r="AL18" s="423" t="s">
        <v>84</v>
      </c>
      <c r="AM18" s="423" t="s">
        <v>85</v>
      </c>
      <c r="AN18" s="386" t="s">
        <v>86</v>
      </c>
      <c r="AO18" s="403" t="s">
        <v>87</v>
      </c>
      <c r="AP18" s="423" t="s">
        <v>57</v>
      </c>
      <c r="AQ18" s="423" t="s">
        <v>58</v>
      </c>
      <c r="AR18" s="386" t="s">
        <v>59</v>
      </c>
      <c r="AS18" s="421" t="s">
        <v>60</v>
      </c>
      <c r="AT18" s="403" t="s">
        <v>61</v>
      </c>
      <c r="AU18" s="423" t="s">
        <v>62</v>
      </c>
      <c r="AV18" s="386" t="s">
        <v>63</v>
      </c>
      <c r="AW18" s="421" t="s">
        <v>88</v>
      </c>
      <c r="AX18" s="403" t="s">
        <v>89</v>
      </c>
      <c r="AY18" s="423" t="s">
        <v>90</v>
      </c>
      <c r="AZ18" s="423" t="s">
        <v>77</v>
      </c>
      <c r="BA18" s="386" t="s">
        <v>91</v>
      </c>
    </row>
    <row r="19" spans="1:53" ht="13.5" thickBot="1">
      <c r="A19" s="427"/>
      <c r="B19" s="390"/>
      <c r="C19" s="424"/>
      <c r="D19" s="424"/>
      <c r="E19" s="382"/>
      <c r="F19" s="319"/>
      <c r="G19" s="404"/>
      <c r="H19" s="424"/>
      <c r="I19" s="387"/>
      <c r="J19" s="320"/>
      <c r="K19" s="404"/>
      <c r="L19" s="393"/>
      <c r="M19" s="395"/>
      <c r="N19" s="397"/>
      <c r="O19" s="399"/>
      <c r="P19" s="395"/>
      <c r="Q19" s="393"/>
      <c r="R19" s="384"/>
      <c r="S19" s="385"/>
      <c r="T19" s="404"/>
      <c r="U19" s="424"/>
      <c r="V19" s="387"/>
      <c r="W19" s="319"/>
      <c r="X19" s="404"/>
      <c r="Y19" s="285"/>
      <c r="Z19" s="287"/>
      <c r="AA19" s="422"/>
      <c r="AB19" s="286"/>
      <c r="AC19" s="285"/>
      <c r="AD19" s="285"/>
      <c r="AE19" s="287"/>
      <c r="AF19" s="422"/>
      <c r="AG19" s="286"/>
      <c r="AH19" s="285"/>
      <c r="AI19" s="287"/>
      <c r="AJ19" s="422"/>
      <c r="AK19" s="286"/>
      <c r="AL19" s="285"/>
      <c r="AM19" s="285"/>
      <c r="AN19" s="287"/>
      <c r="AO19" s="286"/>
      <c r="AP19" s="424"/>
      <c r="AQ19" s="424"/>
      <c r="AR19" s="387"/>
      <c r="AS19" s="319"/>
      <c r="AT19" s="404"/>
      <c r="AU19" s="424"/>
      <c r="AV19" s="387"/>
      <c r="AW19" s="319"/>
      <c r="AX19" s="404"/>
      <c r="AY19" s="424"/>
      <c r="AZ19" s="424"/>
      <c r="BA19" s="387"/>
    </row>
    <row r="20" spans="1:53" ht="15" customHeight="1" thickBot="1">
      <c r="A20" s="105">
        <v>1</v>
      </c>
      <c r="B20" s="388">
        <v>17</v>
      </c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106" t="s">
        <v>92</v>
      </c>
      <c r="T20" s="106" t="s">
        <v>92</v>
      </c>
      <c r="U20" s="106" t="s">
        <v>92</v>
      </c>
      <c r="V20" s="106" t="s">
        <v>93</v>
      </c>
      <c r="W20" s="106" t="s">
        <v>93</v>
      </c>
      <c r="X20" s="118"/>
      <c r="Y20" s="111"/>
      <c r="Z20" s="111"/>
      <c r="AA20" s="196"/>
      <c r="AB20" s="196"/>
      <c r="AC20" s="196"/>
      <c r="AD20" s="111"/>
      <c r="AE20" s="111"/>
      <c r="AF20" s="111"/>
      <c r="AG20" s="111">
        <v>17</v>
      </c>
      <c r="AH20" s="111"/>
      <c r="AI20" s="111"/>
      <c r="AJ20" s="111"/>
      <c r="AK20" s="111"/>
      <c r="AL20" s="111"/>
      <c r="AM20" s="111"/>
      <c r="AN20" s="111"/>
      <c r="AO20" s="107" t="s">
        <v>92</v>
      </c>
      <c r="AP20" s="112" t="s">
        <v>92</v>
      </c>
      <c r="AQ20" s="107" t="s">
        <v>92</v>
      </c>
      <c r="AR20" s="107" t="s">
        <v>94</v>
      </c>
      <c r="AS20" s="107" t="s">
        <v>94</v>
      </c>
      <c r="AT20" s="106" t="s">
        <v>94</v>
      </c>
      <c r="AU20" s="106" t="s">
        <v>94</v>
      </c>
      <c r="AV20" s="106" t="s">
        <v>94</v>
      </c>
      <c r="AW20" s="106" t="s">
        <v>93</v>
      </c>
      <c r="AX20" s="106" t="s">
        <v>93</v>
      </c>
      <c r="AY20" s="106" t="s">
        <v>93</v>
      </c>
      <c r="AZ20" s="106" t="s">
        <v>93</v>
      </c>
      <c r="BA20" s="106" t="s">
        <v>93</v>
      </c>
    </row>
    <row r="21" spans="1:53" ht="13.5" thickBot="1">
      <c r="A21" s="108">
        <v>2</v>
      </c>
      <c r="B21" s="388">
        <v>17</v>
      </c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106" t="s">
        <v>94</v>
      </c>
      <c r="T21" s="106" t="s">
        <v>94</v>
      </c>
      <c r="U21" s="106" t="s">
        <v>94</v>
      </c>
      <c r="V21" s="106" t="s">
        <v>92</v>
      </c>
      <c r="W21" s="106" t="s">
        <v>92</v>
      </c>
      <c r="X21" s="118" t="s">
        <v>92</v>
      </c>
      <c r="Y21" s="193" t="s">
        <v>93</v>
      </c>
      <c r="Z21" s="194" t="s">
        <v>93</v>
      </c>
      <c r="AA21" s="107" t="s">
        <v>95</v>
      </c>
      <c r="AB21" s="107" t="s">
        <v>95</v>
      </c>
      <c r="AC21" s="107" t="s">
        <v>95</v>
      </c>
      <c r="AD21" s="195" t="s">
        <v>95</v>
      </c>
      <c r="AE21" s="193" t="s">
        <v>96</v>
      </c>
      <c r="AF21" s="193" t="s">
        <v>96</v>
      </c>
      <c r="AG21" s="193" t="s">
        <v>96</v>
      </c>
      <c r="AH21" s="193" t="s">
        <v>96</v>
      </c>
      <c r="AI21" s="193" t="s">
        <v>96</v>
      </c>
      <c r="AJ21" s="193" t="s">
        <v>96</v>
      </c>
      <c r="AK21" s="193" t="s">
        <v>96</v>
      </c>
      <c r="AL21" s="193" t="s">
        <v>96</v>
      </c>
      <c r="AM21" s="193" t="s">
        <v>96</v>
      </c>
      <c r="AN21" s="193" t="s">
        <v>96</v>
      </c>
      <c r="AO21" s="193" t="s">
        <v>96</v>
      </c>
      <c r="AP21" s="112" t="s">
        <v>96</v>
      </c>
      <c r="AQ21" s="107" t="s">
        <v>96</v>
      </c>
      <c r="AR21" s="107" t="s">
        <v>96</v>
      </c>
      <c r="AS21" s="106" t="s">
        <v>96</v>
      </c>
      <c r="AT21" s="106" t="s">
        <v>96</v>
      </c>
      <c r="AU21" s="106" t="s">
        <v>97</v>
      </c>
      <c r="AV21" s="106" t="s">
        <v>97</v>
      </c>
      <c r="AW21" s="106" t="s">
        <v>97</v>
      </c>
      <c r="AX21" s="106" t="s">
        <v>97</v>
      </c>
      <c r="AY21" s="106" t="s">
        <v>97</v>
      </c>
      <c r="AZ21" s="106" t="s">
        <v>97</v>
      </c>
      <c r="BA21" s="106" t="s">
        <v>97</v>
      </c>
    </row>
    <row r="22" spans="1:53" ht="12.75" customHeight="1" thickBot="1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1"/>
      <c r="Z22" s="111"/>
      <c r="AA22" s="197"/>
      <c r="AB22" s="197"/>
      <c r="AC22" s="197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0"/>
      <c r="AT22" s="111"/>
      <c r="AU22" s="111"/>
      <c r="AV22" s="111"/>
      <c r="AW22" s="111"/>
      <c r="AX22" s="111"/>
      <c r="AY22" s="111"/>
      <c r="AZ22" s="111"/>
      <c r="BA22" s="112"/>
    </row>
    <row r="23" spans="1:53" ht="13.5" customHeight="1" thickBot="1">
      <c r="A23" s="121"/>
      <c r="B23" s="122"/>
      <c r="C23" s="123"/>
      <c r="D23" s="127" t="s">
        <v>98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428"/>
    </row>
    <row r="24" spans="1:53" ht="15.75" customHeight="1" thickBot="1">
      <c r="A24" s="124"/>
      <c r="B24" s="125"/>
      <c r="C24" s="126"/>
      <c r="D24" s="120"/>
      <c r="E24" s="288"/>
      <c r="F24" s="256"/>
      <c r="G24" s="107"/>
      <c r="H24" s="120"/>
      <c r="I24" s="288"/>
      <c r="J24" s="256"/>
      <c r="K24" s="120"/>
      <c r="L24" s="288"/>
      <c r="M24" s="288"/>
      <c r="N24" s="106" t="s">
        <v>92</v>
      </c>
      <c r="O24" s="288"/>
      <c r="P24" s="288"/>
      <c r="Q24" s="256"/>
      <c r="R24" s="120"/>
      <c r="S24" s="288"/>
      <c r="T24" s="288"/>
      <c r="U24" s="106" t="s">
        <v>94</v>
      </c>
      <c r="V24" s="288"/>
      <c r="W24" s="288"/>
      <c r="X24" s="256"/>
      <c r="Y24" s="120"/>
      <c r="Z24" s="288"/>
      <c r="AA24" s="288"/>
      <c r="AB24" s="106" t="s">
        <v>96</v>
      </c>
      <c r="AC24" s="288"/>
      <c r="AD24" s="288"/>
      <c r="AE24" s="256"/>
      <c r="AF24" s="120"/>
      <c r="AG24" s="288"/>
      <c r="AH24" s="256"/>
      <c r="AI24" s="106" t="s">
        <v>93</v>
      </c>
      <c r="AJ24" s="120"/>
      <c r="AK24" s="288"/>
      <c r="AL24" s="256"/>
      <c r="AM24" s="120"/>
      <c r="AN24" s="288"/>
      <c r="AO24" s="256"/>
      <c r="AP24" s="106" t="s">
        <v>95</v>
      </c>
      <c r="AQ24" s="120"/>
      <c r="AR24" s="288"/>
      <c r="AS24" s="288"/>
      <c r="AT24" s="120"/>
      <c r="AU24" s="256"/>
      <c r="AV24" s="106" t="s">
        <v>97</v>
      </c>
      <c r="AW24" s="120"/>
      <c r="AX24" s="256"/>
      <c r="AY24" s="120" t="s">
        <v>99</v>
      </c>
      <c r="AZ24" s="288"/>
      <c r="BA24" s="256"/>
    </row>
    <row r="25" spans="1:53" ht="12.75" customHeight="1">
      <c r="A25" s="452" t="s">
        <v>100</v>
      </c>
      <c r="B25" s="453"/>
      <c r="C25" s="454"/>
      <c r="D25" s="429" t="s">
        <v>101</v>
      </c>
      <c r="E25" s="430"/>
      <c r="F25" s="430"/>
      <c r="G25" s="430"/>
      <c r="H25" s="430"/>
      <c r="I25" s="430"/>
      <c r="J25" s="431"/>
      <c r="K25" s="430" t="s">
        <v>102</v>
      </c>
      <c r="L25" s="430"/>
      <c r="M25" s="430"/>
      <c r="N25" s="430"/>
      <c r="O25" s="430"/>
      <c r="P25" s="430"/>
      <c r="Q25" s="430"/>
      <c r="R25" s="429" t="s">
        <v>103</v>
      </c>
      <c r="S25" s="430"/>
      <c r="T25" s="430"/>
      <c r="U25" s="430"/>
      <c r="V25" s="430"/>
      <c r="W25" s="430"/>
      <c r="X25" s="430"/>
      <c r="Y25" s="429" t="s">
        <v>140</v>
      </c>
      <c r="Z25" s="430"/>
      <c r="AA25" s="430"/>
      <c r="AB25" s="430"/>
      <c r="AC25" s="430"/>
      <c r="AD25" s="430"/>
      <c r="AE25" s="431"/>
      <c r="AF25" s="429" t="s">
        <v>104</v>
      </c>
      <c r="AG25" s="430"/>
      <c r="AH25" s="430"/>
      <c r="AI25" s="430"/>
      <c r="AJ25" s="430"/>
      <c r="AK25" s="430"/>
      <c r="AL25" s="431"/>
      <c r="AM25" s="429" t="s">
        <v>105</v>
      </c>
      <c r="AN25" s="430"/>
      <c r="AO25" s="430"/>
      <c r="AP25" s="430"/>
      <c r="AQ25" s="430"/>
      <c r="AR25" s="430"/>
      <c r="AS25" s="431"/>
      <c r="AT25" s="429" t="s">
        <v>106</v>
      </c>
      <c r="AU25" s="430"/>
      <c r="AV25" s="430"/>
      <c r="AW25" s="430"/>
      <c r="AX25" s="431"/>
      <c r="AY25" s="435" t="s">
        <v>23</v>
      </c>
      <c r="AZ25" s="436"/>
      <c r="BA25" s="437"/>
    </row>
    <row r="26" spans="1:53" ht="13.5" customHeight="1" thickBot="1">
      <c r="A26" s="455"/>
      <c r="B26" s="456"/>
      <c r="C26" s="457"/>
      <c r="D26" s="432"/>
      <c r="E26" s="433"/>
      <c r="F26" s="433"/>
      <c r="G26" s="433"/>
      <c r="H26" s="433"/>
      <c r="I26" s="433"/>
      <c r="J26" s="434"/>
      <c r="K26" s="433"/>
      <c r="L26" s="433"/>
      <c r="M26" s="433"/>
      <c r="N26" s="433"/>
      <c r="O26" s="433"/>
      <c r="P26" s="433"/>
      <c r="Q26" s="433"/>
      <c r="R26" s="432"/>
      <c r="S26" s="433"/>
      <c r="T26" s="433"/>
      <c r="U26" s="433"/>
      <c r="V26" s="433"/>
      <c r="W26" s="433"/>
      <c r="X26" s="433"/>
      <c r="Y26" s="432"/>
      <c r="Z26" s="433"/>
      <c r="AA26" s="433"/>
      <c r="AB26" s="433"/>
      <c r="AC26" s="433"/>
      <c r="AD26" s="433"/>
      <c r="AE26" s="434"/>
      <c r="AF26" s="432"/>
      <c r="AG26" s="433"/>
      <c r="AH26" s="433"/>
      <c r="AI26" s="433"/>
      <c r="AJ26" s="433"/>
      <c r="AK26" s="433"/>
      <c r="AL26" s="434"/>
      <c r="AM26" s="432"/>
      <c r="AN26" s="433"/>
      <c r="AO26" s="433"/>
      <c r="AP26" s="433"/>
      <c r="AQ26" s="433"/>
      <c r="AR26" s="433"/>
      <c r="AS26" s="434"/>
      <c r="AT26" s="432"/>
      <c r="AU26" s="433"/>
      <c r="AV26" s="433"/>
      <c r="AW26" s="433"/>
      <c r="AX26" s="434"/>
      <c r="AY26" s="438"/>
      <c r="AZ26" s="439"/>
      <c r="BA26" s="440"/>
    </row>
    <row r="27" spans="1:53" ht="15" customHeight="1" thickBot="1">
      <c r="A27" s="441">
        <v>1</v>
      </c>
      <c r="B27" s="442"/>
      <c r="C27" s="443"/>
      <c r="D27" s="441">
        <v>34</v>
      </c>
      <c r="E27" s="442"/>
      <c r="F27" s="442"/>
      <c r="G27" s="442"/>
      <c r="H27" s="442"/>
      <c r="I27" s="442"/>
      <c r="J27" s="443"/>
      <c r="K27" s="444">
        <v>6</v>
      </c>
      <c r="L27" s="445"/>
      <c r="M27" s="445"/>
      <c r="N27" s="445"/>
      <c r="O27" s="445"/>
      <c r="P27" s="445"/>
      <c r="Q27" s="445"/>
      <c r="R27" s="441">
        <v>5</v>
      </c>
      <c r="S27" s="442"/>
      <c r="T27" s="442"/>
      <c r="U27" s="442"/>
      <c r="V27" s="442"/>
      <c r="W27" s="442"/>
      <c r="X27" s="443"/>
      <c r="Y27" s="441">
        <v>0</v>
      </c>
      <c r="Z27" s="442"/>
      <c r="AA27" s="442"/>
      <c r="AB27" s="442"/>
      <c r="AC27" s="442"/>
      <c r="AD27" s="442"/>
      <c r="AE27" s="442"/>
      <c r="AF27" s="441">
        <v>7</v>
      </c>
      <c r="AG27" s="442"/>
      <c r="AH27" s="442"/>
      <c r="AI27" s="442"/>
      <c r="AJ27" s="442"/>
      <c r="AK27" s="442"/>
      <c r="AL27" s="443"/>
      <c r="AM27" s="446">
        <v>0</v>
      </c>
      <c r="AN27" s="447"/>
      <c r="AO27" s="447"/>
      <c r="AP27" s="447"/>
      <c r="AQ27" s="447"/>
      <c r="AR27" s="447"/>
      <c r="AS27" s="448"/>
      <c r="AT27" s="441">
        <v>0</v>
      </c>
      <c r="AU27" s="442"/>
      <c r="AV27" s="442"/>
      <c r="AW27" s="442"/>
      <c r="AX27" s="443"/>
      <c r="AY27" s="449">
        <f>SUM(D27:AX27)</f>
        <v>52</v>
      </c>
      <c r="AZ27" s="450"/>
      <c r="BA27" s="451"/>
    </row>
    <row r="28" spans="1:53" ht="15" customHeight="1" thickBot="1">
      <c r="A28" s="461">
        <v>2</v>
      </c>
      <c r="B28" s="444"/>
      <c r="C28" s="462"/>
      <c r="D28" s="461">
        <v>17</v>
      </c>
      <c r="E28" s="444"/>
      <c r="F28" s="444"/>
      <c r="G28" s="444"/>
      <c r="H28" s="444"/>
      <c r="I28" s="444"/>
      <c r="J28" s="462"/>
      <c r="K28" s="444">
        <v>3</v>
      </c>
      <c r="L28" s="445"/>
      <c r="M28" s="445"/>
      <c r="N28" s="445"/>
      <c r="O28" s="445"/>
      <c r="P28" s="445"/>
      <c r="Q28" s="445"/>
      <c r="R28" s="461">
        <v>3</v>
      </c>
      <c r="S28" s="444"/>
      <c r="T28" s="444"/>
      <c r="U28" s="444"/>
      <c r="V28" s="444"/>
      <c r="W28" s="444"/>
      <c r="X28" s="462"/>
      <c r="Y28" s="461">
        <v>16</v>
      </c>
      <c r="Z28" s="444"/>
      <c r="AA28" s="444"/>
      <c r="AB28" s="444"/>
      <c r="AC28" s="444"/>
      <c r="AD28" s="444"/>
      <c r="AE28" s="444"/>
      <c r="AF28" s="461">
        <v>2</v>
      </c>
      <c r="AG28" s="444"/>
      <c r="AH28" s="444"/>
      <c r="AI28" s="444"/>
      <c r="AJ28" s="444"/>
      <c r="AK28" s="444"/>
      <c r="AL28" s="462"/>
      <c r="AM28" s="463">
        <v>4</v>
      </c>
      <c r="AN28" s="445"/>
      <c r="AO28" s="445"/>
      <c r="AP28" s="445"/>
      <c r="AQ28" s="445"/>
      <c r="AR28" s="445"/>
      <c r="AS28" s="464"/>
      <c r="AT28" s="461">
        <v>7</v>
      </c>
      <c r="AU28" s="444"/>
      <c r="AV28" s="444"/>
      <c r="AW28" s="444"/>
      <c r="AX28" s="462"/>
      <c r="AY28" s="449">
        <f>SUM(D28:AX28)</f>
        <v>52</v>
      </c>
      <c r="AZ28" s="450"/>
      <c r="BA28" s="451"/>
    </row>
    <row r="29" spans="1:57" ht="13.5" thickBot="1">
      <c r="A29" s="471" t="s">
        <v>23</v>
      </c>
      <c r="B29" s="472"/>
      <c r="C29" s="473"/>
      <c r="D29" s="474">
        <f>SUM(D27:J28)</f>
        <v>51</v>
      </c>
      <c r="E29" s="475"/>
      <c r="F29" s="475"/>
      <c r="G29" s="475"/>
      <c r="H29" s="475"/>
      <c r="I29" s="475"/>
      <c r="J29" s="476"/>
      <c r="K29" s="477">
        <f>SUM(K27:Q28)</f>
        <v>9</v>
      </c>
      <c r="L29" s="478"/>
      <c r="M29" s="478"/>
      <c r="N29" s="478"/>
      <c r="O29" s="478"/>
      <c r="P29" s="478"/>
      <c r="Q29" s="479"/>
      <c r="R29" s="477">
        <f>SUM(R27:X28)</f>
        <v>8</v>
      </c>
      <c r="S29" s="478"/>
      <c r="T29" s="478"/>
      <c r="U29" s="478"/>
      <c r="V29" s="478"/>
      <c r="W29" s="478"/>
      <c r="X29" s="479"/>
      <c r="Y29" s="477">
        <f>SUM(Y27:AE28)</f>
        <v>16</v>
      </c>
      <c r="Z29" s="478"/>
      <c r="AA29" s="478"/>
      <c r="AB29" s="478"/>
      <c r="AC29" s="478"/>
      <c r="AD29" s="478"/>
      <c r="AE29" s="479"/>
      <c r="AF29" s="477">
        <f>SUM(AF27:AL28)</f>
        <v>9</v>
      </c>
      <c r="AG29" s="478"/>
      <c r="AH29" s="478"/>
      <c r="AI29" s="478"/>
      <c r="AJ29" s="478"/>
      <c r="AK29" s="478"/>
      <c r="AL29" s="479"/>
      <c r="AM29" s="480">
        <f>SUM(AM27:AS28)</f>
        <v>4</v>
      </c>
      <c r="AN29" s="478"/>
      <c r="AO29" s="478"/>
      <c r="AP29" s="478"/>
      <c r="AQ29" s="478"/>
      <c r="AR29" s="478"/>
      <c r="AS29" s="481"/>
      <c r="AT29" s="458">
        <f>SUM(AT27:AX28)</f>
        <v>7</v>
      </c>
      <c r="AU29" s="459"/>
      <c r="AV29" s="459"/>
      <c r="AW29" s="459"/>
      <c r="AX29" s="460"/>
      <c r="AY29" s="449">
        <f>SUM(D29:AX29)</f>
        <v>104</v>
      </c>
      <c r="AZ29" s="450"/>
      <c r="BA29" s="451"/>
      <c r="BB29" s="465" t="str">
        <f>IF(SUM(D29:AR29)=AY29,"верно","неверно")</f>
        <v>неверно</v>
      </c>
      <c r="BC29" s="466"/>
      <c r="BD29" s="467" t="str">
        <f>IF(SUM(D29:AR29)=AY29,"верно","неверно")</f>
        <v>неверно</v>
      </c>
      <c r="BE29" s="466"/>
    </row>
    <row r="30" spans="21:53" ht="12.75">
      <c r="U30" s="468"/>
      <c r="V30" s="468"/>
      <c r="AJ30" s="113"/>
      <c r="AK30" s="113"/>
      <c r="AL30" s="113"/>
      <c r="AM30" s="113"/>
      <c r="AN30" s="113"/>
      <c r="AO30" s="113"/>
      <c r="AP30" s="113"/>
      <c r="AQ30" s="113"/>
      <c r="AR30" s="113"/>
      <c r="AT30" s="469"/>
      <c r="AU30" s="469"/>
      <c r="AV30" s="469"/>
      <c r="AY30" s="470"/>
      <c r="AZ30" s="470"/>
      <c r="BA30" s="470"/>
    </row>
    <row r="31" spans="10:53" ht="12.75"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Y31" s="407"/>
      <c r="AZ31" s="407"/>
      <c r="BA31" s="407"/>
    </row>
    <row r="32" spans="8:36" ht="12.75">
      <c r="H32" s="113"/>
      <c r="I32" s="113"/>
      <c r="J32" s="113"/>
      <c r="K32" s="114"/>
      <c r="L32" s="114"/>
      <c r="M32" s="114"/>
      <c r="N32" s="114"/>
      <c r="O32" s="114"/>
      <c r="P32" s="114"/>
      <c r="Q32" s="114"/>
      <c r="R32" s="113"/>
      <c r="S32" s="114"/>
      <c r="T32" s="114"/>
      <c r="U32" s="114"/>
      <c r="V32" s="114"/>
      <c r="W32" s="114"/>
      <c r="X32" s="114"/>
      <c r="Y32" s="114"/>
      <c r="Z32" s="114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</row>
    <row r="33" spans="8:36" ht="12.75">
      <c r="H33" s="113"/>
      <c r="I33" s="113"/>
      <c r="J33" s="113"/>
      <c r="K33" s="114"/>
      <c r="L33" s="114"/>
      <c r="M33" s="114"/>
      <c r="N33" s="114"/>
      <c r="O33" s="114"/>
      <c r="P33" s="114"/>
      <c r="Q33" s="114"/>
      <c r="R33" s="113"/>
      <c r="S33" s="114"/>
      <c r="T33" s="114"/>
      <c r="U33" s="114"/>
      <c r="V33" s="114"/>
      <c r="W33" s="114"/>
      <c r="X33" s="114"/>
      <c r="Y33" s="114"/>
      <c r="Z33" s="114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</row>
    <row r="34" spans="8:36" ht="12.75">
      <c r="H34" s="113"/>
      <c r="I34" s="113"/>
      <c r="J34" s="113"/>
      <c r="K34" s="114"/>
      <c r="L34" s="114"/>
      <c r="M34" s="114"/>
      <c r="N34" s="114"/>
      <c r="O34" s="114"/>
      <c r="P34" s="114"/>
      <c r="Q34" s="114"/>
      <c r="R34" s="113"/>
      <c r="S34" s="114"/>
      <c r="T34" s="114"/>
      <c r="U34" s="114"/>
      <c r="V34" s="114"/>
      <c r="W34" s="114"/>
      <c r="X34" s="114"/>
      <c r="Y34" s="114"/>
      <c r="Z34" s="114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</row>
    <row r="35" spans="10:36" ht="12.75"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</row>
    <row r="36" spans="10:36" ht="12.75"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</row>
  </sheetData>
  <sheetProtection/>
  <mergeCells count="142">
    <mergeCell ref="U30:V30"/>
    <mergeCell ref="AT30:AV30"/>
    <mergeCell ref="AY30:BA30"/>
    <mergeCell ref="A29:C29"/>
    <mergeCell ref="D29:J29"/>
    <mergeCell ref="K29:Q29"/>
    <mergeCell ref="R29:X29"/>
    <mergeCell ref="Y29:AE29"/>
    <mergeCell ref="AF29:AL29"/>
    <mergeCell ref="AM29:AS29"/>
    <mergeCell ref="AT28:AX28"/>
    <mergeCell ref="AY28:BA28"/>
    <mergeCell ref="BB29:BC29"/>
    <mergeCell ref="BD29:BE29"/>
    <mergeCell ref="AY31:BA31"/>
    <mergeCell ref="AT29:AX29"/>
    <mergeCell ref="AY29:BA29"/>
    <mergeCell ref="A28:C28"/>
    <mergeCell ref="D28:J28"/>
    <mergeCell ref="K28:Q28"/>
    <mergeCell ref="R28:X28"/>
    <mergeCell ref="Y28:AE28"/>
    <mergeCell ref="AF28:AL28"/>
    <mergeCell ref="AM28:AS28"/>
    <mergeCell ref="AY27:BA27"/>
    <mergeCell ref="A25:C26"/>
    <mergeCell ref="D25:J26"/>
    <mergeCell ref="K25:Q26"/>
    <mergeCell ref="R25:X26"/>
    <mergeCell ref="Y25:AE26"/>
    <mergeCell ref="AF25:AL26"/>
    <mergeCell ref="Y27:AE27"/>
    <mergeCell ref="AF27:AL27"/>
    <mergeCell ref="AM27:AS27"/>
    <mergeCell ref="AT27:AX27"/>
    <mergeCell ref="A27:C27"/>
    <mergeCell ref="D27:J27"/>
    <mergeCell ref="K27:Q27"/>
    <mergeCell ref="R27:X27"/>
    <mergeCell ref="AW24:AX24"/>
    <mergeCell ref="AY24:BA24"/>
    <mergeCell ref="AM24:AO24"/>
    <mergeCell ref="AM25:AS26"/>
    <mergeCell ref="AT25:AX26"/>
    <mergeCell ref="AY25:BA26"/>
    <mergeCell ref="AJ24:AL24"/>
    <mergeCell ref="A23:C24"/>
    <mergeCell ref="D23:BA23"/>
    <mergeCell ref="D24:F24"/>
    <mergeCell ref="H24:J24"/>
    <mergeCell ref="K24:M24"/>
    <mergeCell ref="O24:Q24"/>
    <mergeCell ref="R24:T24"/>
    <mergeCell ref="AQ24:AS24"/>
    <mergeCell ref="AT24:AU24"/>
    <mergeCell ref="V24:X24"/>
    <mergeCell ref="Y24:AA24"/>
    <mergeCell ref="AC24:AE24"/>
    <mergeCell ref="AF24:AH24"/>
    <mergeCell ref="Y18:Y19"/>
    <mergeCell ref="Z18:Z19"/>
    <mergeCell ref="AC18:AC19"/>
    <mergeCell ref="AE18:AE19"/>
    <mergeCell ref="B21:R21"/>
    <mergeCell ref="AS18:AS19"/>
    <mergeCell ref="AT18:AT19"/>
    <mergeCell ref="AU18:AU19"/>
    <mergeCell ref="AM18:AM19"/>
    <mergeCell ref="AN18:AN19"/>
    <mergeCell ref="AO18:AO19"/>
    <mergeCell ref="AP18:AP19"/>
    <mergeCell ref="AQ18:AQ19"/>
    <mergeCell ref="AR18:AR19"/>
    <mergeCell ref="AO15:AR15"/>
    <mergeCell ref="AT15:AV15"/>
    <mergeCell ref="AL18:AL19"/>
    <mergeCell ref="AA18:AA19"/>
    <mergeCell ref="AB18:AB19"/>
    <mergeCell ref="AD18:AD19"/>
    <mergeCell ref="AV18:AV19"/>
    <mergeCell ref="AG18:AG19"/>
    <mergeCell ref="AH18:AH19"/>
    <mergeCell ref="AI18:AI19"/>
    <mergeCell ref="B20:R20"/>
    <mergeCell ref="AX15:BA15"/>
    <mergeCell ref="B18:B19"/>
    <mergeCell ref="C18:C19"/>
    <mergeCell ref="D18:D19"/>
    <mergeCell ref="E18:E19"/>
    <mergeCell ref="F18:F19"/>
    <mergeCell ref="G18:G19"/>
    <mergeCell ref="H18:H19"/>
    <mergeCell ref="I18:I19"/>
    <mergeCell ref="S18:S19"/>
    <mergeCell ref="T18:T19"/>
    <mergeCell ref="V18:V19"/>
    <mergeCell ref="AY18:AY19"/>
    <mergeCell ref="AW18:AW19"/>
    <mergeCell ref="AX18:AX19"/>
    <mergeCell ref="AJ18:AJ19"/>
    <mergeCell ref="AK18:AK19"/>
    <mergeCell ref="W18:W19"/>
    <mergeCell ref="X18:X19"/>
    <mergeCell ref="O15:R15"/>
    <mergeCell ref="T15:V15"/>
    <mergeCell ref="K18:K19"/>
    <mergeCell ref="L18:L19"/>
    <mergeCell ref="M18:M19"/>
    <mergeCell ref="N18:N19"/>
    <mergeCell ref="O18:O19"/>
    <mergeCell ref="P18:P19"/>
    <mergeCell ref="Q18:Q19"/>
    <mergeCell ref="R18:R19"/>
    <mergeCell ref="A15:A19"/>
    <mergeCell ref="B15:E15"/>
    <mergeCell ref="G15:I15"/>
    <mergeCell ref="K15:N15"/>
    <mergeCell ref="J18:J19"/>
    <mergeCell ref="AQ6:BA6"/>
    <mergeCell ref="AQ7:BA7"/>
    <mergeCell ref="AF18:AF19"/>
    <mergeCell ref="U18:U19"/>
    <mergeCell ref="AZ18:AZ19"/>
    <mergeCell ref="BA18:BA19"/>
    <mergeCell ref="X15:Z15"/>
    <mergeCell ref="AB15:AE15"/>
    <mergeCell ref="AG15:AI15"/>
    <mergeCell ref="AK15:AN15"/>
    <mergeCell ref="S11:AI11"/>
    <mergeCell ref="T13:AI13"/>
    <mergeCell ref="AS13:AZ13"/>
    <mergeCell ref="A1:BA1"/>
    <mergeCell ref="A2:BA2"/>
    <mergeCell ref="L4:AO4"/>
    <mergeCell ref="B5:J5"/>
    <mergeCell ref="AQ5:BA5"/>
    <mergeCell ref="B6:J6"/>
    <mergeCell ref="N6:AP7"/>
    <mergeCell ref="B8:K8"/>
    <mergeCell ref="O8:AO8"/>
    <mergeCell ref="AQ8:BA8"/>
    <mergeCell ref="S10:AI10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M112"/>
  <sheetViews>
    <sheetView tabSelected="1" view="pageBreakPreview" zoomScale="61" zoomScaleNormal="90" zoomScaleSheetLayoutView="61" zoomScalePageLayoutView="0" workbookViewId="0" topLeftCell="A22">
      <selection activeCell="B34" sqref="B34"/>
    </sheetView>
  </sheetViews>
  <sheetFormatPr defaultColWidth="9.140625" defaultRowHeight="15"/>
  <cols>
    <col min="1" max="1" width="14.28125" style="1" customWidth="1"/>
    <col min="2" max="2" width="46.8515625" style="131" customWidth="1"/>
    <col min="3" max="7" width="5.57421875" style="1" customWidth="1"/>
    <col min="8" max="8" width="9.7109375" style="2" customWidth="1"/>
    <col min="9" max="9" width="8.8515625" style="1" customWidth="1"/>
    <col min="10" max="10" width="6.57421875" style="1" customWidth="1"/>
    <col min="11" max="12" width="6.57421875" style="1" hidden="1" customWidth="1"/>
    <col min="13" max="13" width="4.8515625" style="1" hidden="1" customWidth="1"/>
    <col min="14" max="14" width="6.421875" style="1" customWidth="1"/>
    <col min="15" max="15" width="7.8515625" style="3" customWidth="1"/>
    <col min="16" max="16" width="7.8515625" style="1" customWidth="1"/>
    <col min="17" max="18" width="5.00390625" style="1" customWidth="1"/>
    <col min="19" max="19" width="12.7109375" style="1" customWidth="1"/>
    <col min="20" max="20" width="4.421875" style="3" customWidth="1"/>
    <col min="21" max="23" width="4.421875" style="1" customWidth="1"/>
    <col min="24" max="24" width="12.00390625" style="1" bestFit="1" customWidth="1"/>
    <col min="25" max="25" width="8.8515625" style="1" customWidth="1"/>
    <col min="26" max="26" width="7.8515625" style="3" customWidth="1"/>
    <col min="27" max="27" width="7.8515625" style="1" customWidth="1"/>
    <col min="28" max="28" width="6.8515625" style="1" customWidth="1"/>
    <col min="29" max="29" width="5.00390625" style="1" customWidth="1"/>
    <col min="30" max="30" width="12.7109375" style="1" customWidth="1"/>
    <col min="31" max="247" width="8.8515625" style="1" customWidth="1"/>
    <col min="248" max="248" width="9.140625" style="4" customWidth="1"/>
    <col min="249" max="249" width="7.57421875" style="4" customWidth="1"/>
    <col min="250" max="250" width="42.421875" style="4" customWidth="1"/>
    <col min="251" max="255" width="5.57421875" style="4" customWidth="1"/>
    <col min="256" max="16384" width="8.57421875" style="4" customWidth="1"/>
  </cols>
  <sheetData>
    <row r="1" ht="22.5" customHeight="1" thickBot="1"/>
    <row r="2" spans="1:26" ht="15">
      <c r="A2" s="504" t="s">
        <v>110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6"/>
      <c r="T2" s="5" t="s">
        <v>2</v>
      </c>
      <c r="Z2" s="1"/>
    </row>
    <row r="3" spans="1:26" ht="15.75" thickBot="1">
      <c r="A3" s="507"/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9"/>
      <c r="T3" s="203" t="s">
        <v>144</v>
      </c>
      <c r="Z3" s="1"/>
    </row>
    <row r="4" spans="1:247" ht="16.5" customHeight="1" thickBot="1">
      <c r="A4" s="510" t="s">
        <v>3</v>
      </c>
      <c r="B4" s="512" t="s">
        <v>4</v>
      </c>
      <c r="C4" s="514" t="s">
        <v>5</v>
      </c>
      <c r="D4" s="515"/>
      <c r="E4" s="515"/>
      <c r="F4" s="515"/>
      <c r="G4" s="516"/>
      <c r="H4" s="520" t="s">
        <v>6</v>
      </c>
      <c r="I4" s="6" t="s">
        <v>7</v>
      </c>
      <c r="J4" s="7"/>
      <c r="K4" s="7"/>
      <c r="L4" s="7"/>
      <c r="M4" s="7"/>
      <c r="N4" s="7"/>
      <c r="O4" s="482" t="s">
        <v>8</v>
      </c>
      <c r="P4" s="483"/>
      <c r="Q4" s="483"/>
      <c r="R4" s="484"/>
      <c r="T4" s="482" t="s">
        <v>8</v>
      </c>
      <c r="U4" s="483"/>
      <c r="V4" s="483"/>
      <c r="W4" s="484"/>
      <c r="X4" s="4"/>
      <c r="Y4" s="4"/>
      <c r="Z4" s="482" t="s">
        <v>8</v>
      </c>
      <c r="AA4" s="483"/>
      <c r="AB4" s="483"/>
      <c r="AC4" s="48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</row>
    <row r="5" spans="1:29" s="11" customFormat="1" ht="15.75" thickBot="1">
      <c r="A5" s="511"/>
      <c r="B5" s="513"/>
      <c r="C5" s="517"/>
      <c r="D5" s="518"/>
      <c r="E5" s="518"/>
      <c r="F5" s="518"/>
      <c r="G5" s="519"/>
      <c r="H5" s="521"/>
      <c r="I5" s="8"/>
      <c r="J5" s="9"/>
      <c r="K5" s="9"/>
      <c r="L5" s="9"/>
      <c r="M5" s="9"/>
      <c r="N5" s="9"/>
      <c r="O5" s="10">
        <v>1</v>
      </c>
      <c r="P5" s="10">
        <v>2</v>
      </c>
      <c r="Q5" s="10">
        <v>3</v>
      </c>
      <c r="R5" s="10">
        <v>4</v>
      </c>
      <c r="S5" s="1"/>
      <c r="T5" s="10">
        <v>1</v>
      </c>
      <c r="U5" s="10">
        <v>2</v>
      </c>
      <c r="V5" s="10">
        <v>3</v>
      </c>
      <c r="W5" s="10">
        <v>4</v>
      </c>
      <c r="Z5" s="10">
        <v>1</v>
      </c>
      <c r="AA5" s="10">
        <v>2</v>
      </c>
      <c r="AB5" s="10">
        <v>3</v>
      </c>
      <c r="AC5" s="10">
        <v>4</v>
      </c>
    </row>
    <row r="6" spans="1:30" s="11" customFormat="1" ht="15.75" customHeight="1" thickBot="1">
      <c r="A6" s="511"/>
      <c r="B6" s="513"/>
      <c r="C6" s="12"/>
      <c r="D6" s="13"/>
      <c r="E6" s="14" t="s">
        <v>9</v>
      </c>
      <c r="F6" s="524" t="s">
        <v>10</v>
      </c>
      <c r="G6" s="526" t="s">
        <v>1</v>
      </c>
      <c r="H6" s="528" t="s">
        <v>0</v>
      </c>
      <c r="I6" s="15"/>
      <c r="J6" s="15"/>
      <c r="K6" s="530" t="s">
        <v>11</v>
      </c>
      <c r="L6" s="531"/>
      <c r="M6" s="532"/>
      <c r="N6" s="15"/>
      <c r="O6" s="482" t="s">
        <v>12</v>
      </c>
      <c r="P6" s="483"/>
      <c r="Q6" s="483"/>
      <c r="R6" s="484"/>
      <c r="S6" s="1"/>
      <c r="T6" s="501" t="s">
        <v>13</v>
      </c>
      <c r="U6" s="502"/>
      <c r="V6" s="502"/>
      <c r="W6" s="503"/>
      <c r="X6" s="306"/>
      <c r="Z6" s="482" t="s">
        <v>194</v>
      </c>
      <c r="AA6" s="483"/>
      <c r="AB6" s="483"/>
      <c r="AC6" s="484"/>
      <c r="AD6" s="306" t="s">
        <v>195</v>
      </c>
    </row>
    <row r="7" spans="1:29" s="11" customFormat="1" ht="30.75" thickBot="1">
      <c r="A7" s="511"/>
      <c r="B7" s="513"/>
      <c r="C7" s="12" t="s">
        <v>14</v>
      </c>
      <c r="D7" s="13" t="s">
        <v>15</v>
      </c>
      <c r="E7" s="13" t="s">
        <v>16</v>
      </c>
      <c r="F7" s="525"/>
      <c r="G7" s="527"/>
      <c r="H7" s="529"/>
      <c r="I7" s="13" t="s">
        <v>17</v>
      </c>
      <c r="J7" s="16" t="s">
        <v>18</v>
      </c>
      <c r="K7" s="16" t="s">
        <v>19</v>
      </c>
      <c r="L7" s="16" t="s">
        <v>20</v>
      </c>
      <c r="M7" s="16" t="s">
        <v>21</v>
      </c>
      <c r="N7" s="16" t="s">
        <v>22</v>
      </c>
      <c r="O7" s="17">
        <v>17</v>
      </c>
      <c r="P7" s="18">
        <v>17</v>
      </c>
      <c r="Q7" s="18">
        <v>17</v>
      </c>
      <c r="R7" s="18">
        <v>17</v>
      </c>
      <c r="S7" s="115" t="s">
        <v>107</v>
      </c>
      <c r="T7" s="17">
        <v>17</v>
      </c>
      <c r="U7" s="18">
        <v>17</v>
      </c>
      <c r="V7" s="18">
        <v>17</v>
      </c>
      <c r="W7" s="18">
        <v>17</v>
      </c>
      <c r="Z7" s="17">
        <v>17</v>
      </c>
      <c r="AA7" s="18">
        <v>17</v>
      </c>
      <c r="AB7" s="18">
        <v>17</v>
      </c>
      <c r="AC7" s="18">
        <v>17</v>
      </c>
    </row>
    <row r="8" spans="1:29" s="11" customFormat="1" ht="28.5" customHeight="1" thickBot="1">
      <c r="A8" s="44" t="s">
        <v>141</v>
      </c>
      <c r="B8" s="260" t="s">
        <v>124</v>
      </c>
      <c r="C8" s="267"/>
      <c r="D8" s="267"/>
      <c r="E8" s="267"/>
      <c r="F8" s="177"/>
      <c r="G8" s="267"/>
      <c r="H8" s="268">
        <v>20</v>
      </c>
      <c r="I8" s="267"/>
      <c r="J8" s="269"/>
      <c r="K8" s="270"/>
      <c r="L8" s="270"/>
      <c r="M8" s="270"/>
      <c r="N8" s="270"/>
      <c r="O8" s="166"/>
      <c r="P8" s="266"/>
      <c r="Q8" s="266"/>
      <c r="R8" s="266"/>
      <c r="S8" s="62"/>
      <c r="T8" s="17"/>
      <c r="U8" s="18"/>
      <c r="V8" s="18"/>
      <c r="W8" s="18"/>
      <c r="Z8" s="166"/>
      <c r="AA8" s="266"/>
      <c r="AB8" s="266"/>
      <c r="AC8" s="266"/>
    </row>
    <row r="9" spans="1:29" s="324" customFormat="1" ht="16.5" thickBot="1">
      <c r="A9" s="137" t="s">
        <v>125</v>
      </c>
      <c r="B9" s="325" t="s">
        <v>174</v>
      </c>
      <c r="C9" s="326"/>
      <c r="D9" s="326"/>
      <c r="E9" s="326"/>
      <c r="F9" s="327"/>
      <c r="G9" s="326"/>
      <c r="H9" s="328">
        <v>9</v>
      </c>
      <c r="I9" s="326">
        <f>H9*36</f>
        <v>324</v>
      </c>
      <c r="J9" s="329">
        <f>SUM(J10:J12)</f>
        <v>102</v>
      </c>
      <c r="K9" s="329">
        <f>SUM(K10:K12)</f>
        <v>0</v>
      </c>
      <c r="L9" s="329">
        <f>SUM(L10:L12)</f>
        <v>0</v>
      </c>
      <c r="M9" s="329">
        <f>SUM(M10:M12)</f>
        <v>0</v>
      </c>
      <c r="N9" s="329">
        <f>SUM(N10:N12)</f>
        <v>222</v>
      </c>
      <c r="O9" s="323"/>
      <c r="P9" s="330"/>
      <c r="Q9" s="330"/>
      <c r="R9" s="330"/>
      <c r="S9" s="331"/>
      <c r="T9" s="321"/>
      <c r="U9" s="332"/>
      <c r="V9" s="332"/>
      <c r="W9" s="332"/>
      <c r="Z9" s="323"/>
      <c r="AA9" s="330"/>
      <c r="AB9" s="330"/>
      <c r="AC9" s="330"/>
    </row>
    <row r="10" spans="1:29" s="11" customFormat="1" ht="33.75" thickBot="1">
      <c r="A10" s="304" t="s">
        <v>191</v>
      </c>
      <c r="B10" s="261" t="s">
        <v>175</v>
      </c>
      <c r="C10" s="271">
        <v>2</v>
      </c>
      <c r="D10" s="271"/>
      <c r="E10" s="271"/>
      <c r="F10" s="177"/>
      <c r="G10" s="271">
        <v>1</v>
      </c>
      <c r="H10" s="265">
        <v>3</v>
      </c>
      <c r="I10" s="271">
        <f>36*H10</f>
        <v>108</v>
      </c>
      <c r="J10" s="272">
        <v>34</v>
      </c>
      <c r="K10" s="273"/>
      <c r="L10" s="273"/>
      <c r="M10" s="273"/>
      <c r="N10" s="273">
        <v>74</v>
      </c>
      <c r="O10" s="166"/>
      <c r="P10" s="266">
        <v>2</v>
      </c>
      <c r="Q10" s="266"/>
      <c r="R10" s="266"/>
      <c r="S10" s="62"/>
      <c r="T10" s="259">
        <f aca="true" t="shared" si="0" ref="T10:T16">IF(O10=0,0,$H10)</f>
        <v>0</v>
      </c>
      <c r="U10" s="259">
        <f aca="true" t="shared" si="1" ref="U10:W15">IF(P10=0,0,$H10)</f>
        <v>3</v>
      </c>
      <c r="V10" s="259">
        <f t="shared" si="1"/>
        <v>0</v>
      </c>
      <c r="W10" s="259">
        <f t="shared" si="1"/>
        <v>0</v>
      </c>
      <c r="Z10" s="340">
        <f>IF(O10=0,0,$I10/17)</f>
        <v>0</v>
      </c>
      <c r="AA10" s="340">
        <f aca="true" t="shared" si="2" ref="AA10:AC15">IF(P10=0,0,$I10/17)</f>
        <v>6.352941176470588</v>
      </c>
      <c r="AB10" s="340">
        <f t="shared" si="2"/>
        <v>0</v>
      </c>
      <c r="AC10" s="340">
        <f t="shared" si="2"/>
        <v>0</v>
      </c>
    </row>
    <row r="11" spans="1:29" s="11" customFormat="1" ht="33.75" thickBot="1">
      <c r="A11" s="304" t="s">
        <v>192</v>
      </c>
      <c r="B11" s="262" t="s">
        <v>176</v>
      </c>
      <c r="C11" s="271">
        <v>2</v>
      </c>
      <c r="D11" s="271"/>
      <c r="E11" s="271"/>
      <c r="F11" s="177"/>
      <c r="G11" s="271">
        <v>1</v>
      </c>
      <c r="H11" s="265">
        <v>3</v>
      </c>
      <c r="I11" s="271">
        <f>36*H11</f>
        <v>108</v>
      </c>
      <c r="J11" s="272">
        <v>34</v>
      </c>
      <c r="K11" s="273"/>
      <c r="L11" s="273"/>
      <c r="M11" s="273"/>
      <c r="N11" s="273">
        <v>74</v>
      </c>
      <c r="O11" s="166"/>
      <c r="P11" s="266">
        <v>2</v>
      </c>
      <c r="Q11" s="266"/>
      <c r="R11" s="266"/>
      <c r="S11" s="62"/>
      <c r="T11" s="259">
        <f t="shared" si="0"/>
        <v>0</v>
      </c>
      <c r="U11" s="259">
        <f t="shared" si="1"/>
        <v>3</v>
      </c>
      <c r="V11" s="259">
        <f t="shared" si="1"/>
        <v>0</v>
      </c>
      <c r="W11" s="259">
        <f t="shared" si="1"/>
        <v>0</v>
      </c>
      <c r="Z11" s="340">
        <f>IF(O11=0,0,$I11/17)</f>
        <v>0</v>
      </c>
      <c r="AA11" s="340">
        <f t="shared" si="2"/>
        <v>6.352941176470588</v>
      </c>
      <c r="AB11" s="340">
        <f t="shared" si="2"/>
        <v>0</v>
      </c>
      <c r="AC11" s="340">
        <f t="shared" si="2"/>
        <v>0</v>
      </c>
    </row>
    <row r="12" spans="1:29" s="11" customFormat="1" ht="51" customHeight="1" thickBot="1">
      <c r="A12" s="304" t="s">
        <v>193</v>
      </c>
      <c r="B12" s="262" t="s">
        <v>177</v>
      </c>
      <c r="C12" s="271"/>
      <c r="D12" s="271">
        <v>3</v>
      </c>
      <c r="E12" s="271"/>
      <c r="F12" s="177">
        <v>1</v>
      </c>
      <c r="G12" s="271"/>
      <c r="H12" s="265">
        <v>3</v>
      </c>
      <c r="I12" s="271">
        <f>36*H12</f>
        <v>108</v>
      </c>
      <c r="J12" s="272">
        <v>34</v>
      </c>
      <c r="K12" s="273"/>
      <c r="L12" s="273"/>
      <c r="M12" s="273"/>
      <c r="N12" s="273">
        <v>74</v>
      </c>
      <c r="O12" s="166"/>
      <c r="P12" s="266"/>
      <c r="Q12" s="266">
        <v>2</v>
      </c>
      <c r="R12" s="266"/>
      <c r="S12" s="62"/>
      <c r="T12" s="259">
        <f t="shared" si="0"/>
        <v>0</v>
      </c>
      <c r="U12" s="259">
        <f t="shared" si="1"/>
        <v>0</v>
      </c>
      <c r="V12" s="259">
        <f t="shared" si="1"/>
        <v>3</v>
      </c>
      <c r="W12" s="259">
        <f t="shared" si="1"/>
        <v>0</v>
      </c>
      <c r="Z12" s="340">
        <f>IF(O12=0,0,$I12/17)</f>
        <v>0</v>
      </c>
      <c r="AA12" s="340">
        <f t="shared" si="2"/>
        <v>0</v>
      </c>
      <c r="AB12" s="340">
        <f t="shared" si="2"/>
        <v>6.352941176470588</v>
      </c>
      <c r="AC12" s="340">
        <f t="shared" si="2"/>
        <v>0</v>
      </c>
    </row>
    <row r="13" spans="1:247" s="324" customFormat="1" ht="16.5" thickBot="1">
      <c r="A13" s="308" t="s">
        <v>142</v>
      </c>
      <c r="B13" s="264" t="s">
        <v>111</v>
      </c>
      <c r="C13" s="309"/>
      <c r="D13" s="310"/>
      <c r="E13" s="311"/>
      <c r="F13" s="310"/>
      <c r="G13" s="312"/>
      <c r="H13" s="313">
        <f>SUM(H14:H19)</f>
        <v>11</v>
      </c>
      <c r="I13" s="314">
        <f>H13*36</f>
        <v>396</v>
      </c>
      <c r="J13" s="315">
        <f>SUM(J14:J19)</f>
        <v>136</v>
      </c>
      <c r="K13" s="315">
        <f>K40</f>
        <v>0</v>
      </c>
      <c r="L13" s="315">
        <f>L39+L40</f>
        <v>0</v>
      </c>
      <c r="M13" s="315"/>
      <c r="N13" s="316">
        <f>SUM(N14:N19)</f>
        <v>260</v>
      </c>
      <c r="O13" s="317"/>
      <c r="P13" s="317"/>
      <c r="Q13" s="295"/>
      <c r="R13" s="295"/>
      <c r="S13" s="318"/>
      <c r="T13" s="321">
        <f t="shared" si="0"/>
        <v>0</v>
      </c>
      <c r="U13" s="321">
        <f t="shared" si="1"/>
        <v>0</v>
      </c>
      <c r="V13" s="321">
        <f t="shared" si="1"/>
        <v>0</v>
      </c>
      <c r="W13" s="321">
        <f t="shared" si="1"/>
        <v>0</v>
      </c>
      <c r="X13" s="322"/>
      <c r="Y13" s="322"/>
      <c r="Z13" s="343"/>
      <c r="AA13" s="343"/>
      <c r="AB13" s="343"/>
      <c r="AC13" s="343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  <c r="DH13" s="322"/>
      <c r="DI13" s="322"/>
      <c r="DJ13" s="322"/>
      <c r="DK13" s="322"/>
      <c r="DL13" s="322"/>
      <c r="DM13" s="322"/>
      <c r="DN13" s="322"/>
      <c r="DO13" s="322"/>
      <c r="DP13" s="322"/>
      <c r="DQ13" s="322"/>
      <c r="DR13" s="322"/>
      <c r="DS13" s="322"/>
      <c r="DT13" s="322"/>
      <c r="DU13" s="322"/>
      <c r="DV13" s="322"/>
      <c r="DW13" s="322"/>
      <c r="DX13" s="322"/>
      <c r="DY13" s="322"/>
      <c r="DZ13" s="322"/>
      <c r="EA13" s="322"/>
      <c r="EB13" s="322"/>
      <c r="EC13" s="322"/>
      <c r="ED13" s="322"/>
      <c r="EE13" s="322"/>
      <c r="EF13" s="322"/>
      <c r="EG13" s="322"/>
      <c r="EH13" s="322"/>
      <c r="EI13" s="322"/>
      <c r="EJ13" s="322"/>
      <c r="EK13" s="322"/>
      <c r="EL13" s="322"/>
      <c r="EM13" s="322"/>
      <c r="EN13" s="322"/>
      <c r="EO13" s="322"/>
      <c r="EP13" s="322"/>
      <c r="EQ13" s="322"/>
      <c r="ER13" s="322"/>
      <c r="ES13" s="322"/>
      <c r="ET13" s="322"/>
      <c r="EU13" s="322"/>
      <c r="EV13" s="322"/>
      <c r="EW13" s="322"/>
      <c r="EX13" s="322"/>
      <c r="EY13" s="322"/>
      <c r="EZ13" s="322"/>
      <c r="FA13" s="322"/>
      <c r="FB13" s="322"/>
      <c r="FC13" s="322"/>
      <c r="FD13" s="322"/>
      <c r="FE13" s="322"/>
      <c r="FF13" s="322"/>
      <c r="FG13" s="322"/>
      <c r="FH13" s="322"/>
      <c r="FI13" s="322"/>
      <c r="FJ13" s="322"/>
      <c r="FK13" s="322"/>
      <c r="FL13" s="322"/>
      <c r="FM13" s="322"/>
      <c r="FN13" s="322"/>
      <c r="FO13" s="322"/>
      <c r="FP13" s="322"/>
      <c r="FQ13" s="322"/>
      <c r="FR13" s="322"/>
      <c r="FS13" s="322"/>
      <c r="FT13" s="322"/>
      <c r="FU13" s="322"/>
      <c r="FV13" s="322"/>
      <c r="FW13" s="322"/>
      <c r="FX13" s="322"/>
      <c r="FY13" s="322"/>
      <c r="FZ13" s="322"/>
      <c r="GA13" s="322"/>
      <c r="GB13" s="322"/>
      <c r="GC13" s="322"/>
      <c r="GD13" s="322"/>
      <c r="GE13" s="322"/>
      <c r="GF13" s="322"/>
      <c r="GG13" s="322"/>
      <c r="GH13" s="322"/>
      <c r="GI13" s="322"/>
      <c r="GJ13" s="322"/>
      <c r="GK13" s="322"/>
      <c r="GL13" s="322"/>
      <c r="GM13" s="322"/>
      <c r="GN13" s="322"/>
      <c r="GO13" s="322"/>
      <c r="GP13" s="322"/>
      <c r="GQ13" s="322"/>
      <c r="GR13" s="322"/>
      <c r="GS13" s="322"/>
      <c r="GT13" s="322"/>
      <c r="GU13" s="322"/>
      <c r="GV13" s="322"/>
      <c r="GW13" s="322"/>
      <c r="GX13" s="322"/>
      <c r="GY13" s="322"/>
      <c r="GZ13" s="322"/>
      <c r="HA13" s="322"/>
      <c r="HB13" s="322"/>
      <c r="HC13" s="322"/>
      <c r="HD13" s="322"/>
      <c r="HE13" s="322"/>
      <c r="HF13" s="322"/>
      <c r="HG13" s="322"/>
      <c r="HH13" s="322"/>
      <c r="HI13" s="322"/>
      <c r="HJ13" s="322"/>
      <c r="HK13" s="322"/>
      <c r="HL13" s="322"/>
      <c r="HM13" s="322"/>
      <c r="HN13" s="322"/>
      <c r="HO13" s="322"/>
      <c r="HP13" s="322"/>
      <c r="HQ13" s="322"/>
      <c r="HR13" s="322"/>
      <c r="HS13" s="322"/>
      <c r="HT13" s="322"/>
      <c r="HU13" s="322"/>
      <c r="HV13" s="322"/>
      <c r="HW13" s="322"/>
      <c r="HX13" s="322"/>
      <c r="HY13" s="322"/>
      <c r="HZ13" s="322"/>
      <c r="IA13" s="322"/>
      <c r="IB13" s="322"/>
      <c r="IC13" s="322"/>
      <c r="ID13" s="322"/>
      <c r="IE13" s="322"/>
      <c r="IF13" s="322"/>
      <c r="IG13" s="322"/>
      <c r="IH13" s="322"/>
      <c r="II13" s="322"/>
      <c r="IJ13" s="322"/>
      <c r="IK13" s="322"/>
      <c r="IL13" s="322"/>
      <c r="IM13" s="322"/>
    </row>
    <row r="14" spans="1:247" s="129" customFormat="1" ht="33.75" thickBot="1">
      <c r="A14" s="45" t="s">
        <v>143</v>
      </c>
      <c r="B14" s="261" t="s">
        <v>186</v>
      </c>
      <c r="C14" s="279"/>
      <c r="D14" s="275">
        <v>2</v>
      </c>
      <c r="E14" s="280"/>
      <c r="F14" s="275"/>
      <c r="G14" s="275">
        <v>1</v>
      </c>
      <c r="H14" s="290">
        <v>3</v>
      </c>
      <c r="I14" s="275">
        <f>36*H14</f>
        <v>108</v>
      </c>
      <c r="J14" s="275">
        <v>34</v>
      </c>
      <c r="K14" s="275"/>
      <c r="L14" s="275"/>
      <c r="M14" s="275"/>
      <c r="N14" s="278">
        <v>74</v>
      </c>
      <c r="O14" s="291"/>
      <c r="P14" s="291">
        <v>2</v>
      </c>
      <c r="Q14" s="291"/>
      <c r="R14" s="291"/>
      <c r="S14" s="116"/>
      <c r="T14" s="259">
        <f t="shared" si="0"/>
        <v>0</v>
      </c>
      <c r="U14" s="259">
        <f t="shared" si="1"/>
        <v>3</v>
      </c>
      <c r="V14" s="259">
        <f t="shared" si="1"/>
        <v>0</v>
      </c>
      <c r="W14" s="259">
        <f t="shared" si="1"/>
        <v>0</v>
      </c>
      <c r="X14" s="24"/>
      <c r="Y14" s="24"/>
      <c r="Z14" s="340">
        <f>IF(O14=0,0,$I14/17)</f>
        <v>0</v>
      </c>
      <c r="AA14" s="340">
        <f t="shared" si="2"/>
        <v>6.352941176470588</v>
      </c>
      <c r="AB14" s="340">
        <f t="shared" si="2"/>
        <v>0</v>
      </c>
      <c r="AC14" s="340">
        <f t="shared" si="2"/>
        <v>0</v>
      </c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</row>
    <row r="15" spans="1:247" ht="32.25" thickBot="1">
      <c r="A15" s="45" t="s">
        <v>178</v>
      </c>
      <c r="B15" s="337" t="s">
        <v>180</v>
      </c>
      <c r="C15" s="275"/>
      <c r="D15" s="275">
        <v>1</v>
      </c>
      <c r="E15" s="275"/>
      <c r="F15" s="275"/>
      <c r="G15" s="275">
        <v>1</v>
      </c>
      <c r="H15" s="333">
        <v>2</v>
      </c>
      <c r="I15" s="275">
        <f>36*H15</f>
        <v>72</v>
      </c>
      <c r="J15" s="275">
        <v>17</v>
      </c>
      <c r="K15" s="275"/>
      <c r="L15" s="275"/>
      <c r="M15" s="275"/>
      <c r="N15" s="278">
        <v>55</v>
      </c>
      <c r="O15" s="275">
        <v>2</v>
      </c>
      <c r="P15" s="275"/>
      <c r="Q15" s="275"/>
      <c r="R15" s="275"/>
      <c r="S15" s="116"/>
      <c r="T15" s="259">
        <f t="shared" si="0"/>
        <v>2</v>
      </c>
      <c r="U15" s="259">
        <f t="shared" si="1"/>
        <v>0</v>
      </c>
      <c r="V15" s="259">
        <f t="shared" si="1"/>
        <v>0</v>
      </c>
      <c r="W15" s="259">
        <f t="shared" si="1"/>
        <v>0</v>
      </c>
      <c r="X15" s="24"/>
      <c r="Y15" s="24"/>
      <c r="Z15" s="340">
        <f>IF(O15=0,0,$I15/17)</f>
        <v>4.235294117647059</v>
      </c>
      <c r="AA15" s="340">
        <f t="shared" si="2"/>
        <v>0</v>
      </c>
      <c r="AB15" s="340">
        <f t="shared" si="2"/>
        <v>0</v>
      </c>
      <c r="AC15" s="340">
        <f t="shared" si="2"/>
        <v>0</v>
      </c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</row>
    <row r="16" spans="1:247" s="11" customFormat="1" ht="32.25" thickBot="1">
      <c r="A16" s="45" t="s">
        <v>179</v>
      </c>
      <c r="B16" s="339" t="s">
        <v>166</v>
      </c>
      <c r="C16" s="275"/>
      <c r="D16" s="275">
        <v>1</v>
      </c>
      <c r="E16" s="275"/>
      <c r="F16" s="275"/>
      <c r="G16" s="275">
        <v>1</v>
      </c>
      <c r="H16" s="333">
        <v>2</v>
      </c>
      <c r="I16" s="275">
        <f>36*H16</f>
        <v>72</v>
      </c>
      <c r="J16" s="275">
        <v>17</v>
      </c>
      <c r="K16" s="275"/>
      <c r="L16" s="275"/>
      <c r="M16" s="275"/>
      <c r="N16" s="278">
        <v>55</v>
      </c>
      <c r="O16" s="275">
        <v>2</v>
      </c>
      <c r="P16" s="294"/>
      <c r="Q16" s="335"/>
      <c r="R16" s="335"/>
      <c r="S16" s="119"/>
      <c r="T16" s="259">
        <f t="shared" si="0"/>
        <v>2</v>
      </c>
      <c r="U16" s="259">
        <f>IF(P16=0,0,$H16)</f>
        <v>0</v>
      </c>
      <c r="V16" s="259">
        <f>IF(Q16=0,0,$H16)</f>
        <v>0</v>
      </c>
      <c r="W16" s="259">
        <f>IF(R16=0,0,$H16)</f>
        <v>0</v>
      </c>
      <c r="X16" s="24"/>
      <c r="Y16" s="24"/>
      <c r="Z16" s="340">
        <f>IF(O16=0,0,$I16/17)</f>
        <v>4.235294117647059</v>
      </c>
      <c r="AA16" s="340">
        <f>IF(P16=0,0,$I16/17)</f>
        <v>0</v>
      </c>
      <c r="AB16" s="340">
        <f>IF(Q16=0,0,$I16/17)</f>
        <v>0</v>
      </c>
      <c r="AC16" s="340">
        <f>IF(R16=0,0,$I16/17)</f>
        <v>0</v>
      </c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</row>
    <row r="17" spans="1:30" ht="16.5" thickBot="1">
      <c r="A17" s="379" t="s">
        <v>227</v>
      </c>
      <c r="B17" s="380" t="s">
        <v>222</v>
      </c>
      <c r="C17" s="284"/>
      <c r="D17" s="284"/>
      <c r="E17" s="284"/>
      <c r="F17" s="284"/>
      <c r="G17" s="284"/>
      <c r="H17" s="377"/>
      <c r="I17" s="284"/>
      <c r="J17" s="284"/>
      <c r="K17" s="284"/>
      <c r="L17" s="284"/>
      <c r="M17" s="284"/>
      <c r="N17" s="378"/>
      <c r="O17" s="284"/>
      <c r="P17" s="284"/>
      <c r="Q17" s="284"/>
      <c r="R17" s="284"/>
      <c r="S17" s="318"/>
      <c r="T17" s="321"/>
      <c r="U17" s="321"/>
      <c r="V17" s="321"/>
      <c r="W17" s="321"/>
      <c r="X17" s="322"/>
      <c r="Y17" s="322"/>
      <c r="Z17" s="343"/>
      <c r="AA17" s="343"/>
      <c r="AB17" s="343"/>
      <c r="AC17" s="343"/>
      <c r="AD17" s="24"/>
    </row>
    <row r="18" spans="1:30" ht="32.25" thickBot="1">
      <c r="A18" s="45" t="s">
        <v>234</v>
      </c>
      <c r="B18" s="339" t="s">
        <v>168</v>
      </c>
      <c r="C18" s="275">
        <v>1</v>
      </c>
      <c r="D18" s="275"/>
      <c r="E18" s="275"/>
      <c r="F18" s="275"/>
      <c r="G18" s="275">
        <v>1</v>
      </c>
      <c r="H18" s="333">
        <v>4</v>
      </c>
      <c r="I18" s="275">
        <f>36*H18</f>
        <v>144</v>
      </c>
      <c r="J18" s="275">
        <v>68</v>
      </c>
      <c r="K18" s="275"/>
      <c r="L18" s="275"/>
      <c r="M18" s="275"/>
      <c r="N18" s="334">
        <f>I18-J18</f>
        <v>76</v>
      </c>
      <c r="O18" s="278">
        <v>4</v>
      </c>
      <c r="P18" s="278"/>
      <c r="Q18" s="275"/>
      <c r="R18" s="275"/>
      <c r="S18" s="116"/>
      <c r="T18" s="259">
        <f>IF(O18=0,0,$H18)</f>
        <v>4</v>
      </c>
      <c r="U18" s="259">
        <f>IF(P18=0,0,$H18)</f>
        <v>0</v>
      </c>
      <c r="V18" s="259">
        <f>IF(Q18=0,0,$H18)</f>
        <v>0</v>
      </c>
      <c r="W18" s="259">
        <f>IF(R18=0,0,$H18)</f>
        <v>0</v>
      </c>
      <c r="X18" s="24"/>
      <c r="Y18" s="24"/>
      <c r="Z18" s="340">
        <f>IF(O18=0,0,$I18/17)</f>
        <v>8.470588235294118</v>
      </c>
      <c r="AA18" s="340">
        <f>IF(P18=0,0,$I18/17)</f>
        <v>0</v>
      </c>
      <c r="AB18" s="340">
        <f>IF(Q18=0,0,$I18/17)</f>
        <v>0</v>
      </c>
      <c r="AC18" s="340">
        <f>IF(R18=0,0,$I18/17)</f>
        <v>0</v>
      </c>
      <c r="AD18" s="24"/>
    </row>
    <row r="19" spans="1:30" ht="32.25" thickBot="1">
      <c r="A19" s="45" t="s">
        <v>235</v>
      </c>
      <c r="B19" s="376" t="s">
        <v>228</v>
      </c>
      <c r="C19" s="275" t="s">
        <v>207</v>
      </c>
      <c r="D19" s="275"/>
      <c r="E19" s="275"/>
      <c r="F19" s="275"/>
      <c r="G19" s="275" t="s">
        <v>207</v>
      </c>
      <c r="H19" s="333" t="s">
        <v>207</v>
      </c>
      <c r="I19" s="275" t="s">
        <v>207</v>
      </c>
      <c r="J19" s="275" t="s">
        <v>207</v>
      </c>
      <c r="K19" s="275"/>
      <c r="L19" s="275"/>
      <c r="M19" s="275"/>
      <c r="N19" s="278" t="s">
        <v>207</v>
      </c>
      <c r="O19" s="275" t="s">
        <v>207</v>
      </c>
      <c r="P19" s="294"/>
      <c r="Q19" s="335"/>
      <c r="R19" s="335"/>
      <c r="S19" s="119"/>
      <c r="T19" s="259"/>
      <c r="U19" s="259"/>
      <c r="V19" s="259"/>
      <c r="W19" s="259"/>
      <c r="X19" s="24"/>
      <c r="Y19" s="24"/>
      <c r="Z19" s="340"/>
      <c r="AA19" s="340"/>
      <c r="AB19" s="340"/>
      <c r="AC19" s="340"/>
      <c r="AD19" s="24"/>
    </row>
    <row r="20" spans="1:29" ht="16.5" thickBot="1">
      <c r="A20" s="142" t="s">
        <v>116</v>
      </c>
      <c r="B20" s="143"/>
      <c r="C20" s="144">
        <v>3</v>
      </c>
      <c r="D20" s="144">
        <v>4</v>
      </c>
      <c r="E20" s="145">
        <v>0</v>
      </c>
      <c r="F20" s="59"/>
      <c r="G20" s="59"/>
      <c r="H20" s="146">
        <f>H9+H13</f>
        <v>20</v>
      </c>
      <c r="I20" s="147"/>
      <c r="J20" s="147"/>
      <c r="K20" s="147"/>
      <c r="L20" s="147"/>
      <c r="M20" s="147"/>
      <c r="N20" s="147"/>
      <c r="O20" s="148">
        <f>SUM(O15:O19)</f>
        <v>8</v>
      </c>
      <c r="P20" s="148">
        <f>SUM(P8:P19)</f>
        <v>6</v>
      </c>
      <c r="Q20" s="148">
        <f>SUM(Q10:Q19)</f>
        <v>2</v>
      </c>
      <c r="R20" s="148">
        <f>SUM(R15:R19)</f>
        <v>0</v>
      </c>
      <c r="S20" s="19"/>
      <c r="T20" s="253">
        <f>T10+T11+T12+T14+T15+T16+T18</f>
        <v>8</v>
      </c>
      <c r="U20" s="253">
        <f>U10+U11+U12+U14+U15+U16+U18</f>
        <v>9</v>
      </c>
      <c r="V20" s="253">
        <f>V10+V11+V12+V14+V15+V16+V18</f>
        <v>3</v>
      </c>
      <c r="W20" s="253">
        <f>W10+W11+W12+W14+W15+W16+W18</f>
        <v>0</v>
      </c>
      <c r="X20" s="2">
        <f>SUM(T20:W20)</f>
        <v>20</v>
      </c>
      <c r="Z20" s="307">
        <f>SUM(Z10:Z19)</f>
        <v>16.941176470588236</v>
      </c>
      <c r="AA20" s="307">
        <f>SUM(AA8:AA19)</f>
        <v>19.058823529411764</v>
      </c>
      <c r="AB20" s="307">
        <f>SUM(AB10:AB19)</f>
        <v>6.352941176470588</v>
      </c>
      <c r="AC20" s="307">
        <f>SUM(AC15:AC19)</f>
        <v>0</v>
      </c>
    </row>
    <row r="21" spans="1:29" ht="16.5" thickBot="1">
      <c r="A21" s="27"/>
      <c r="B21" s="132"/>
      <c r="C21" s="28"/>
      <c r="D21" s="28"/>
      <c r="E21" s="28"/>
      <c r="F21" s="28"/>
      <c r="G21" s="28"/>
      <c r="H21" s="173"/>
      <c r="I21" s="30"/>
      <c r="J21" s="482" t="s">
        <v>23</v>
      </c>
      <c r="K21" s="483"/>
      <c r="L21" s="483"/>
      <c r="M21" s="483"/>
      <c r="N21" s="484"/>
      <c r="O21" s="482"/>
      <c r="P21" s="484"/>
      <c r="Q21" s="482" t="s">
        <v>25</v>
      </c>
      <c r="R21" s="484"/>
      <c r="T21" s="482" t="s">
        <v>24</v>
      </c>
      <c r="U21" s="484"/>
      <c r="V21" s="482" t="s">
        <v>25</v>
      </c>
      <c r="W21" s="484"/>
      <c r="Z21" s="482"/>
      <c r="AA21" s="484"/>
      <c r="AB21" s="482" t="s">
        <v>25</v>
      </c>
      <c r="AC21" s="484"/>
    </row>
    <row r="22" spans="1:29" ht="12.75" customHeight="1" thickBot="1">
      <c r="A22" s="27"/>
      <c r="B22" s="132"/>
      <c r="C22" s="28"/>
      <c r="D22" s="28"/>
      <c r="E22" s="28"/>
      <c r="F22" s="28"/>
      <c r="G22" s="28"/>
      <c r="H22" s="4"/>
      <c r="I22" s="31" t="str">
        <f>IF(N22=C20,"ВЕРНО",FALSE)</f>
        <v>ВЕРНО</v>
      </c>
      <c r="J22" s="32" t="s">
        <v>14</v>
      </c>
      <c r="K22" s="10"/>
      <c r="L22" s="10"/>
      <c r="M22" s="10"/>
      <c r="N22" s="33">
        <f>SUM(O22:R22)</f>
        <v>3</v>
      </c>
      <c r="O22" s="34">
        <v>1</v>
      </c>
      <c r="P22" s="35">
        <v>2</v>
      </c>
      <c r="Q22" s="34">
        <v>0</v>
      </c>
      <c r="R22" s="35">
        <v>0</v>
      </c>
      <c r="T22" s="34"/>
      <c r="U22" s="35"/>
      <c r="V22" s="36"/>
      <c r="W22" s="37"/>
      <c r="Z22" s="34">
        <v>1</v>
      </c>
      <c r="AA22" s="35">
        <v>3</v>
      </c>
      <c r="AB22" s="34">
        <v>0</v>
      </c>
      <c r="AC22" s="35">
        <v>0</v>
      </c>
    </row>
    <row r="23" spans="1:29" ht="16.5" thickBot="1">
      <c r="A23" s="27"/>
      <c r="B23" s="132"/>
      <c r="C23" s="28"/>
      <c r="D23" s="28"/>
      <c r="E23" s="28"/>
      <c r="F23" s="28"/>
      <c r="G23" s="28"/>
      <c r="H23" s="29"/>
      <c r="I23" s="31" t="str">
        <f>IF(N23=D20,"ВЕРНО",FALSE)</f>
        <v>ВЕРНО</v>
      </c>
      <c r="J23" s="32" t="s">
        <v>26</v>
      </c>
      <c r="K23" s="10"/>
      <c r="L23" s="10"/>
      <c r="M23" s="10"/>
      <c r="N23" s="33">
        <f>SUM(O23:R23)</f>
        <v>4</v>
      </c>
      <c r="O23" s="38">
        <v>2</v>
      </c>
      <c r="P23" s="39">
        <v>1</v>
      </c>
      <c r="Q23" s="38">
        <v>1</v>
      </c>
      <c r="R23" s="39">
        <v>0</v>
      </c>
      <c r="T23" s="38"/>
      <c r="U23" s="39"/>
      <c r="V23" s="40"/>
      <c r="W23" s="39"/>
      <c r="Z23" s="38">
        <v>2</v>
      </c>
      <c r="AA23" s="39">
        <v>1</v>
      </c>
      <c r="AB23" s="38">
        <v>0</v>
      </c>
      <c r="AC23" s="39">
        <v>0</v>
      </c>
    </row>
    <row r="24" spans="1:247" ht="14.25" customHeight="1" thickBot="1">
      <c r="A24" s="27"/>
      <c r="B24" s="132"/>
      <c r="C24" s="28"/>
      <c r="D24" s="28"/>
      <c r="E24" s="28"/>
      <c r="H24" s="29"/>
      <c r="I24" s="31" t="str">
        <f>IF(N24=E20,"ВЕРНО",FALSE)</f>
        <v>ВЕРНО</v>
      </c>
      <c r="J24" s="32" t="s">
        <v>27</v>
      </c>
      <c r="K24" s="10"/>
      <c r="L24" s="10"/>
      <c r="M24" s="10"/>
      <c r="N24" s="33">
        <f>SUM(O24:R24)</f>
        <v>0</v>
      </c>
      <c r="O24" s="41"/>
      <c r="P24" s="42"/>
      <c r="Q24" s="41"/>
      <c r="R24" s="42"/>
      <c r="T24" s="41"/>
      <c r="U24" s="42"/>
      <c r="V24" s="43"/>
      <c r="W24" s="42"/>
      <c r="Z24" s="41"/>
      <c r="AA24" s="42"/>
      <c r="AB24" s="41"/>
      <c r="AC24" s="42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</row>
    <row r="25" spans="1:30" s="11" customFormat="1" ht="13.5" customHeight="1" thickBot="1">
      <c r="A25" s="1"/>
      <c r="B25" s="131"/>
      <c r="C25" s="1"/>
      <c r="D25" s="1"/>
      <c r="E25" s="1"/>
      <c r="F25" s="1"/>
      <c r="G25" s="1"/>
      <c r="H25" s="2"/>
      <c r="I25" s="1"/>
      <c r="J25" s="1"/>
      <c r="K25" s="1"/>
      <c r="L25" s="1"/>
      <c r="M25" s="1"/>
      <c r="N25" s="1"/>
      <c r="O25" s="3"/>
      <c r="P25" s="1"/>
      <c r="Q25" s="1"/>
      <c r="R25" s="1"/>
      <c r="S25" s="1"/>
      <c r="T25" s="3"/>
      <c r="U25" s="2" t="e">
        <f>#REF!+#REF!</f>
        <v>#REF!</v>
      </c>
      <c r="V25" s="1"/>
      <c r="W25" s="2" t="e">
        <f>#REF!+#REF!</f>
        <v>#REF!</v>
      </c>
      <c r="X25" s="1"/>
      <c r="Y25" s="1"/>
      <c r="Z25" s="3"/>
      <c r="AA25" s="1"/>
      <c r="AB25" s="1"/>
      <c r="AC25" s="1"/>
      <c r="AD25" s="1"/>
    </row>
    <row r="26" spans="1:30" s="11" customFormat="1" ht="15.75" customHeight="1" thickBot="1">
      <c r="A26" s="533" t="s">
        <v>112</v>
      </c>
      <c r="B26" s="534"/>
      <c r="C26" s="534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5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s="11" customFormat="1" ht="22.5" customHeight="1" thickBot="1">
      <c r="A27" s="510" t="s">
        <v>3</v>
      </c>
      <c r="B27" s="512" t="s">
        <v>4</v>
      </c>
      <c r="C27" s="514" t="s">
        <v>5</v>
      </c>
      <c r="D27" s="515"/>
      <c r="E27" s="515"/>
      <c r="F27" s="515"/>
      <c r="G27" s="516"/>
      <c r="H27" s="520" t="s">
        <v>6</v>
      </c>
      <c r="I27" s="6" t="s">
        <v>7</v>
      </c>
      <c r="J27" s="7"/>
      <c r="K27" s="7"/>
      <c r="L27" s="7"/>
      <c r="M27" s="7"/>
      <c r="N27" s="7"/>
      <c r="O27" s="482" t="s">
        <v>8</v>
      </c>
      <c r="P27" s="483"/>
      <c r="Q27" s="483"/>
      <c r="R27" s="484"/>
      <c r="S27" s="1"/>
      <c r="T27" s="482" t="s">
        <v>8</v>
      </c>
      <c r="U27" s="483"/>
      <c r="V27" s="483"/>
      <c r="W27" s="484"/>
      <c r="X27" s="4"/>
      <c r="Y27" s="4"/>
      <c r="Z27" s="482" t="s">
        <v>8</v>
      </c>
      <c r="AA27" s="483"/>
      <c r="AB27" s="483"/>
      <c r="AC27" s="484"/>
      <c r="AD27" s="4"/>
    </row>
    <row r="28" spans="1:29" s="11" customFormat="1" ht="22.5" customHeight="1" thickBot="1">
      <c r="A28" s="511"/>
      <c r="B28" s="513"/>
      <c r="C28" s="517"/>
      <c r="D28" s="518"/>
      <c r="E28" s="518"/>
      <c r="F28" s="518"/>
      <c r="G28" s="519"/>
      <c r="H28" s="521"/>
      <c r="I28" s="8"/>
      <c r="J28" s="9"/>
      <c r="K28" s="9"/>
      <c r="L28" s="9"/>
      <c r="M28" s="9"/>
      <c r="N28" s="9"/>
      <c r="O28" s="10">
        <v>1</v>
      </c>
      <c r="P28" s="10">
        <v>2</v>
      </c>
      <c r="Q28" s="10">
        <v>3</v>
      </c>
      <c r="R28" s="10">
        <v>4</v>
      </c>
      <c r="S28" s="1"/>
      <c r="T28" s="10">
        <v>1</v>
      </c>
      <c r="U28" s="10">
        <v>2</v>
      </c>
      <c r="V28" s="10">
        <v>3</v>
      </c>
      <c r="W28" s="10">
        <v>4</v>
      </c>
      <c r="Z28" s="10">
        <v>1</v>
      </c>
      <c r="AA28" s="10">
        <v>2</v>
      </c>
      <c r="AB28" s="10">
        <v>3</v>
      </c>
      <c r="AC28" s="10">
        <v>4</v>
      </c>
    </row>
    <row r="29" spans="1:30" ht="33" customHeight="1" thickBot="1">
      <c r="A29" s="511"/>
      <c r="B29" s="513"/>
      <c r="C29" s="12"/>
      <c r="D29" s="13"/>
      <c r="E29" s="14" t="s">
        <v>9</v>
      </c>
      <c r="F29" s="524" t="s">
        <v>10</v>
      </c>
      <c r="G29" s="526" t="s">
        <v>1</v>
      </c>
      <c r="H29" s="528" t="s">
        <v>0</v>
      </c>
      <c r="I29" s="15"/>
      <c r="J29" s="15"/>
      <c r="K29" s="530" t="s">
        <v>11</v>
      </c>
      <c r="L29" s="531"/>
      <c r="M29" s="532"/>
      <c r="N29" s="15"/>
      <c r="O29" s="482" t="s">
        <v>12</v>
      </c>
      <c r="P29" s="483"/>
      <c r="Q29" s="483"/>
      <c r="R29" s="484"/>
      <c r="T29" s="501" t="s">
        <v>13</v>
      </c>
      <c r="U29" s="502"/>
      <c r="V29" s="502"/>
      <c r="W29" s="503"/>
      <c r="X29" s="11"/>
      <c r="Y29" s="11"/>
      <c r="Z29" s="482" t="s">
        <v>194</v>
      </c>
      <c r="AA29" s="483"/>
      <c r="AB29" s="483"/>
      <c r="AC29" s="484"/>
      <c r="AD29" s="11"/>
    </row>
    <row r="30" spans="1:247" ht="32.25" thickBot="1">
      <c r="A30" s="522"/>
      <c r="B30" s="523"/>
      <c r="C30" s="16" t="s">
        <v>14</v>
      </c>
      <c r="D30" s="14" t="s">
        <v>15</v>
      </c>
      <c r="E30" s="13" t="s">
        <v>16</v>
      </c>
      <c r="F30" s="525"/>
      <c r="G30" s="527"/>
      <c r="H30" s="529"/>
      <c r="I30" s="13" t="s">
        <v>17</v>
      </c>
      <c r="J30" s="16" t="s">
        <v>18</v>
      </c>
      <c r="K30" s="16" t="s">
        <v>19</v>
      </c>
      <c r="L30" s="16" t="s">
        <v>20</v>
      </c>
      <c r="M30" s="16" t="s">
        <v>21</v>
      </c>
      <c r="N30" s="16" t="s">
        <v>22</v>
      </c>
      <c r="O30" s="17">
        <v>17</v>
      </c>
      <c r="P30" s="18">
        <v>17</v>
      </c>
      <c r="Q30" s="18">
        <v>17</v>
      </c>
      <c r="R30" s="18">
        <v>17</v>
      </c>
      <c r="S30" s="115" t="s">
        <v>107</v>
      </c>
      <c r="T30" s="17">
        <v>17</v>
      </c>
      <c r="U30" s="18">
        <v>17</v>
      </c>
      <c r="V30" s="18">
        <v>17</v>
      </c>
      <c r="W30" s="18">
        <v>17</v>
      </c>
      <c r="X30" s="11"/>
      <c r="Y30" s="11"/>
      <c r="Z30" s="17">
        <v>17</v>
      </c>
      <c r="AA30" s="18">
        <v>17</v>
      </c>
      <c r="AB30" s="18">
        <v>17</v>
      </c>
      <c r="AC30" s="18">
        <v>17</v>
      </c>
      <c r="AD30" s="11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</row>
    <row r="31" spans="1:247" ht="16.5" thickBot="1">
      <c r="A31" s="257"/>
      <c r="B31" s="258" t="s">
        <v>112</v>
      </c>
      <c r="C31" s="16"/>
      <c r="D31" s="14"/>
      <c r="E31" s="301"/>
      <c r="F31" s="302"/>
      <c r="G31" s="301"/>
      <c r="H31" s="303">
        <v>40</v>
      </c>
      <c r="I31" s="301"/>
      <c r="J31" s="16"/>
      <c r="K31" s="16"/>
      <c r="L31" s="16"/>
      <c r="M31" s="16"/>
      <c r="N31" s="16"/>
      <c r="O31" s="17"/>
      <c r="P31" s="18"/>
      <c r="Q31" s="18"/>
      <c r="R31" s="18"/>
      <c r="S31" s="62"/>
      <c r="T31" s="17"/>
      <c r="U31" s="18"/>
      <c r="V31" s="18"/>
      <c r="W31" s="18"/>
      <c r="X31" s="11"/>
      <c r="Y31" s="11"/>
      <c r="Z31" s="17"/>
      <c r="AA31" s="18"/>
      <c r="AB31" s="18"/>
      <c r="AC31" s="18"/>
      <c r="AD31" s="11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</row>
    <row r="32" spans="1:247" s="11" customFormat="1" ht="16.5" thickBot="1">
      <c r="A32" s="137" t="s">
        <v>126</v>
      </c>
      <c r="B32" s="176" t="s">
        <v>113</v>
      </c>
      <c r="C32" s="138"/>
      <c r="D32" s="138"/>
      <c r="E32" s="140"/>
      <c r="F32" s="299"/>
      <c r="G32" s="295"/>
      <c r="H32" s="297">
        <f>SUM(H33:H36)</f>
        <v>9</v>
      </c>
      <c r="I32" s="175">
        <f>SUM(I33:I36)</f>
        <v>324</v>
      </c>
      <c r="J32" s="171">
        <f>SUM(J33:J36)</f>
        <v>85</v>
      </c>
      <c r="K32" s="171">
        <f aca="true" t="shared" si="3" ref="K32:R32">SUM(K33:K36)</f>
        <v>0</v>
      </c>
      <c r="L32" s="171">
        <f t="shared" si="3"/>
        <v>0</v>
      </c>
      <c r="M32" s="171">
        <f t="shared" si="3"/>
        <v>0</v>
      </c>
      <c r="N32" s="171">
        <f t="shared" si="3"/>
        <v>239</v>
      </c>
      <c r="O32" s="171">
        <f t="shared" si="3"/>
        <v>0</v>
      </c>
      <c r="P32" s="171">
        <f t="shared" si="3"/>
        <v>2</v>
      </c>
      <c r="Q32" s="171">
        <f>SUM(Q33:Q36)</f>
        <v>3</v>
      </c>
      <c r="R32" s="171">
        <f t="shared" si="3"/>
        <v>0</v>
      </c>
      <c r="S32" s="62"/>
      <c r="T32" s="139"/>
      <c r="U32" s="139"/>
      <c r="V32" s="139"/>
      <c r="W32" s="139"/>
      <c r="X32" s="2"/>
      <c r="Y32" s="1"/>
      <c r="Z32" s="171">
        <f>SUM(Z33:Z36)</f>
        <v>0</v>
      </c>
      <c r="AA32" s="171">
        <f>SUM(AA33:AA36)</f>
        <v>8.470588235294118</v>
      </c>
      <c r="AB32" s="171">
        <f>SUM(AB33:AB36)</f>
        <v>10.588235294117647</v>
      </c>
      <c r="AC32" s="171">
        <f>SUM(AC33:AC36)</f>
        <v>0</v>
      </c>
      <c r="AD32" s="1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</row>
    <row r="33" spans="1:247" s="11" customFormat="1" ht="33.75" thickBot="1">
      <c r="A33" s="21" t="s">
        <v>127</v>
      </c>
      <c r="B33" s="261" t="s">
        <v>181</v>
      </c>
      <c r="C33" s="274"/>
      <c r="D33" s="275">
        <v>2</v>
      </c>
      <c r="E33" s="275"/>
      <c r="F33" s="300"/>
      <c r="G33" s="296">
        <v>1</v>
      </c>
      <c r="H33" s="298">
        <v>2</v>
      </c>
      <c r="I33" s="275">
        <f>36*H33</f>
        <v>72</v>
      </c>
      <c r="J33" s="275">
        <v>17</v>
      </c>
      <c r="K33" s="276"/>
      <c r="L33" s="276"/>
      <c r="M33" s="277"/>
      <c r="N33" s="278">
        <v>55</v>
      </c>
      <c r="O33" s="278"/>
      <c r="P33" s="278">
        <v>1</v>
      </c>
      <c r="Q33" s="275"/>
      <c r="R33" s="275"/>
      <c r="S33" s="116"/>
      <c r="T33" s="17">
        <f>IF(O33=0,0,$H33)</f>
        <v>0</v>
      </c>
      <c r="U33" s="259">
        <f aca="true" t="shared" si="4" ref="U33:W36">IF(P33=0,0,$H33)</f>
        <v>2</v>
      </c>
      <c r="V33" s="259">
        <f t="shared" si="4"/>
        <v>0</v>
      </c>
      <c r="W33" s="259">
        <f t="shared" si="4"/>
        <v>0</v>
      </c>
      <c r="X33" s="24"/>
      <c r="Y33" s="24"/>
      <c r="Z33" s="340">
        <f>IF(O33=0,0,$I33/17)</f>
        <v>0</v>
      </c>
      <c r="AA33" s="340">
        <f>IF(P33=0,0,$I33/17)</f>
        <v>4.235294117647059</v>
      </c>
      <c r="AB33" s="340">
        <f>IF(Q33=0,0,$I33/17)</f>
        <v>0</v>
      </c>
      <c r="AC33" s="340">
        <f>IF(R33=0,0,$I33/17)</f>
        <v>0</v>
      </c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</row>
    <row r="34" spans="1:247" ht="33.75" thickBot="1">
      <c r="A34" s="45" t="s">
        <v>128</v>
      </c>
      <c r="B34" s="262" t="s">
        <v>182</v>
      </c>
      <c r="C34" s="279">
        <v>3</v>
      </c>
      <c r="D34" s="275"/>
      <c r="E34" s="280"/>
      <c r="F34" s="276"/>
      <c r="G34" s="276">
        <v>1</v>
      </c>
      <c r="H34" s="263">
        <v>3</v>
      </c>
      <c r="I34" s="275">
        <f>36*H34</f>
        <v>108</v>
      </c>
      <c r="J34" s="275">
        <v>34</v>
      </c>
      <c r="K34" s="281"/>
      <c r="L34" s="281"/>
      <c r="M34" s="281"/>
      <c r="N34" s="278">
        <v>74</v>
      </c>
      <c r="O34" s="278"/>
      <c r="P34" s="278"/>
      <c r="Q34" s="275">
        <v>2</v>
      </c>
      <c r="R34" s="275"/>
      <c r="S34" s="116"/>
      <c r="T34" s="17">
        <f>IF(O34=0,0,$H34)</f>
        <v>0</v>
      </c>
      <c r="U34" s="259">
        <f t="shared" si="4"/>
        <v>0</v>
      </c>
      <c r="V34" s="259">
        <f t="shared" si="4"/>
        <v>3</v>
      </c>
      <c r="W34" s="259">
        <f t="shared" si="4"/>
        <v>0</v>
      </c>
      <c r="X34" s="24"/>
      <c r="Y34" s="24"/>
      <c r="Z34" s="340">
        <f aca="true" t="shared" si="5" ref="Z34:Z40">IF(O34=0,0,$I34/17)</f>
        <v>0</v>
      </c>
      <c r="AA34" s="340">
        <f aca="true" t="shared" si="6" ref="AA34:AA40">IF(P34=0,0,$I34/17)</f>
        <v>0</v>
      </c>
      <c r="AB34" s="340">
        <f aca="true" t="shared" si="7" ref="AB34:AB40">IF(Q34=0,0,$I34/17)</f>
        <v>6.352941176470588</v>
      </c>
      <c r="AC34" s="340">
        <f aca="true" t="shared" si="8" ref="AC34:AC40">IF(R34=0,0,$I34/17)</f>
        <v>0</v>
      </c>
      <c r="AD34" s="24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</row>
    <row r="35" spans="1:247" ht="17.25" thickBot="1">
      <c r="A35" s="21" t="s">
        <v>129</v>
      </c>
      <c r="B35" s="262" t="s">
        <v>183</v>
      </c>
      <c r="C35" s="279">
        <v>2</v>
      </c>
      <c r="D35" s="275"/>
      <c r="E35" s="280"/>
      <c r="F35" s="275"/>
      <c r="G35" s="275">
        <v>1</v>
      </c>
      <c r="H35" s="263">
        <v>2</v>
      </c>
      <c r="I35" s="275">
        <f>36*H35</f>
        <v>72</v>
      </c>
      <c r="J35" s="275">
        <v>17</v>
      </c>
      <c r="K35" s="276"/>
      <c r="L35" s="276"/>
      <c r="M35" s="277"/>
      <c r="N35" s="278">
        <v>55</v>
      </c>
      <c r="O35" s="278"/>
      <c r="P35" s="278">
        <v>1</v>
      </c>
      <c r="Q35" s="275"/>
      <c r="R35" s="275"/>
      <c r="S35" s="116"/>
      <c r="T35" s="17">
        <f>IF(O35=0,0,$H35)</f>
        <v>0</v>
      </c>
      <c r="U35" s="259">
        <f t="shared" si="4"/>
        <v>2</v>
      </c>
      <c r="V35" s="259">
        <f t="shared" si="4"/>
        <v>0</v>
      </c>
      <c r="W35" s="259">
        <f t="shared" si="4"/>
        <v>0</v>
      </c>
      <c r="X35" s="24"/>
      <c r="Y35" s="24"/>
      <c r="Z35" s="340">
        <f t="shared" si="5"/>
        <v>0</v>
      </c>
      <c r="AA35" s="340">
        <f t="shared" si="6"/>
        <v>4.235294117647059</v>
      </c>
      <c r="AB35" s="340">
        <f t="shared" si="7"/>
        <v>0</v>
      </c>
      <c r="AC35" s="340">
        <f t="shared" si="8"/>
        <v>0</v>
      </c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</row>
    <row r="36" spans="1:247" s="11" customFormat="1" ht="33.75" thickBot="1">
      <c r="A36" s="45" t="s">
        <v>185</v>
      </c>
      <c r="B36" s="262" t="s">
        <v>184</v>
      </c>
      <c r="C36" s="279">
        <v>3</v>
      </c>
      <c r="D36" s="275"/>
      <c r="E36" s="280"/>
      <c r="F36" s="275"/>
      <c r="G36" s="275">
        <v>1</v>
      </c>
      <c r="H36" s="263">
        <v>2</v>
      </c>
      <c r="I36" s="275">
        <f>36*H36</f>
        <v>72</v>
      </c>
      <c r="J36" s="275">
        <v>17</v>
      </c>
      <c r="K36" s="276"/>
      <c r="L36" s="276"/>
      <c r="M36" s="277"/>
      <c r="N36" s="278">
        <v>55</v>
      </c>
      <c r="O36" s="278"/>
      <c r="P36" s="278"/>
      <c r="Q36" s="275">
        <v>1</v>
      </c>
      <c r="R36" s="275"/>
      <c r="S36" s="116"/>
      <c r="T36" s="17">
        <f>IF(O36=0,0,$H36)</f>
        <v>0</v>
      </c>
      <c r="U36" s="259">
        <f t="shared" si="4"/>
        <v>0</v>
      </c>
      <c r="V36" s="259">
        <f t="shared" si="4"/>
        <v>2</v>
      </c>
      <c r="W36" s="259">
        <f t="shared" si="4"/>
        <v>0</v>
      </c>
      <c r="X36" s="24"/>
      <c r="Y36" s="24"/>
      <c r="Z36" s="340">
        <f t="shared" si="5"/>
        <v>0</v>
      </c>
      <c r="AA36" s="340">
        <f t="shared" si="6"/>
        <v>0</v>
      </c>
      <c r="AB36" s="340">
        <f t="shared" si="7"/>
        <v>4.235294117647059</v>
      </c>
      <c r="AC36" s="340">
        <f t="shared" si="8"/>
        <v>0</v>
      </c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</row>
    <row r="37" spans="1:247" s="11" customFormat="1" ht="16.5" thickBot="1">
      <c r="A37" s="141" t="s">
        <v>130</v>
      </c>
      <c r="B37" s="176" t="s">
        <v>111</v>
      </c>
      <c r="C37" s="282"/>
      <c r="D37" s="282"/>
      <c r="E37" s="283"/>
      <c r="F37" s="284"/>
      <c r="G37" s="284"/>
      <c r="H37" s="289">
        <f>SUM(H38:H48)</f>
        <v>31</v>
      </c>
      <c r="I37" s="282">
        <f>SUM(I14:I48)</f>
        <v>1404</v>
      </c>
      <c r="J37" s="282">
        <f>SUM(J14:J48)</f>
        <v>238</v>
      </c>
      <c r="K37" s="282">
        <f>SUM(K14:K48)</f>
        <v>0</v>
      </c>
      <c r="L37" s="282">
        <f>SUM(L14:L48)</f>
        <v>0</v>
      </c>
      <c r="M37" s="284"/>
      <c r="N37" s="282">
        <f>I37-J37</f>
        <v>1166</v>
      </c>
      <c r="O37" s="282">
        <f>SUM(O38:O48)</f>
        <v>10</v>
      </c>
      <c r="P37" s="282">
        <f>SUM(P38:P48)</f>
        <v>9</v>
      </c>
      <c r="Q37" s="282">
        <f>SUM(Q38:Q48)</f>
        <v>9</v>
      </c>
      <c r="R37" s="282">
        <f>SUM(R38:R48)</f>
        <v>0</v>
      </c>
      <c r="S37" s="47"/>
      <c r="T37" s="341"/>
      <c r="U37" s="342"/>
      <c r="V37" s="342"/>
      <c r="W37" s="342"/>
      <c r="X37" s="48"/>
      <c r="Y37" s="48"/>
      <c r="Z37" s="344">
        <f>SUM(Z38:Z48)</f>
        <v>21.173529411764704</v>
      </c>
      <c r="AA37" s="344">
        <f>SUM(AA38:AA48)</f>
        <v>19.049999999999997</v>
      </c>
      <c r="AB37" s="344">
        <f>SUM(AB38:AB48)</f>
        <v>25.425882352941176</v>
      </c>
      <c r="AC37" s="344">
        <f>SUM(AC38:AC48)</f>
        <v>0</v>
      </c>
      <c r="AD37" s="48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</row>
    <row r="38" spans="1:247" s="11" customFormat="1" ht="33.75" thickBot="1">
      <c r="A38" s="45" t="s">
        <v>131</v>
      </c>
      <c r="B38" s="262" t="s">
        <v>187</v>
      </c>
      <c r="C38" s="279">
        <v>3</v>
      </c>
      <c r="D38" s="275">
        <v>2</v>
      </c>
      <c r="E38" s="280"/>
      <c r="F38" s="275"/>
      <c r="G38" s="275">
        <v>1</v>
      </c>
      <c r="H38" s="292">
        <v>5</v>
      </c>
      <c r="I38" s="275">
        <f aca="true" t="shared" si="9" ref="I38:I43">36*H38</f>
        <v>180</v>
      </c>
      <c r="J38" s="275">
        <v>85</v>
      </c>
      <c r="K38" s="275"/>
      <c r="L38" s="275"/>
      <c r="M38" s="275"/>
      <c r="N38" s="278">
        <v>95</v>
      </c>
      <c r="O38" s="291"/>
      <c r="P38" s="291">
        <v>3</v>
      </c>
      <c r="Q38" s="291">
        <v>2</v>
      </c>
      <c r="R38" s="291"/>
      <c r="S38" s="116"/>
      <c r="T38" s="17">
        <f>IF(O38=0,0,$H38)</f>
        <v>0</v>
      </c>
      <c r="U38" s="259">
        <v>2</v>
      </c>
      <c r="V38" s="259">
        <v>3</v>
      </c>
      <c r="W38" s="259">
        <f>IF(R38=0,0,$H38)</f>
        <v>0</v>
      </c>
      <c r="X38" s="24"/>
      <c r="Y38" s="24"/>
      <c r="Z38" s="340">
        <f t="shared" si="5"/>
        <v>0</v>
      </c>
      <c r="AA38" s="340">
        <v>6.35</v>
      </c>
      <c r="AB38" s="340">
        <v>4.24</v>
      </c>
      <c r="AC38" s="340">
        <f t="shared" si="8"/>
        <v>0</v>
      </c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</row>
    <row r="39" spans="1:247" ht="34.5" customHeight="1" thickBot="1">
      <c r="A39" s="45" t="s">
        <v>132</v>
      </c>
      <c r="B39" s="336" t="s">
        <v>164</v>
      </c>
      <c r="C39" s="275">
        <v>3</v>
      </c>
      <c r="D39" s="275">
        <v>1.2</v>
      </c>
      <c r="E39" s="280"/>
      <c r="F39" s="275">
        <v>1</v>
      </c>
      <c r="G39" s="279"/>
      <c r="H39" s="293">
        <v>4</v>
      </c>
      <c r="I39" s="275">
        <f t="shared" si="9"/>
        <v>144</v>
      </c>
      <c r="J39" s="275">
        <v>68</v>
      </c>
      <c r="K39" s="275"/>
      <c r="L39" s="275"/>
      <c r="M39" s="275"/>
      <c r="N39" s="334">
        <f>I39-J39</f>
        <v>76</v>
      </c>
      <c r="O39" s="278">
        <v>2</v>
      </c>
      <c r="P39" s="278">
        <v>1</v>
      </c>
      <c r="Q39" s="275">
        <v>1</v>
      </c>
      <c r="R39" s="275"/>
      <c r="S39" s="116"/>
      <c r="T39" s="305">
        <v>1</v>
      </c>
      <c r="U39" s="250">
        <v>1</v>
      </c>
      <c r="V39" s="250">
        <v>2</v>
      </c>
      <c r="W39" s="250"/>
      <c r="X39" s="24"/>
      <c r="Y39" s="24"/>
      <c r="Z39" s="340">
        <v>2.11</v>
      </c>
      <c r="AA39" s="340">
        <v>2.11</v>
      </c>
      <c r="AB39" s="340">
        <v>4.24</v>
      </c>
      <c r="AC39" s="340">
        <f t="shared" si="8"/>
        <v>0</v>
      </c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</row>
    <row r="40" spans="1:247" ht="16.5" thickBot="1">
      <c r="A40" s="45" t="s">
        <v>133</v>
      </c>
      <c r="B40" s="337" t="s">
        <v>165</v>
      </c>
      <c r="C40" s="275">
        <v>1</v>
      </c>
      <c r="D40" s="275"/>
      <c r="E40" s="275"/>
      <c r="F40" s="275"/>
      <c r="G40" s="275">
        <v>1</v>
      </c>
      <c r="H40" s="333">
        <v>4</v>
      </c>
      <c r="I40" s="275">
        <f t="shared" si="9"/>
        <v>144</v>
      </c>
      <c r="J40" s="275">
        <v>68</v>
      </c>
      <c r="K40" s="275"/>
      <c r="L40" s="275"/>
      <c r="M40" s="275"/>
      <c r="N40" s="278">
        <f>I40-J40</f>
        <v>76</v>
      </c>
      <c r="O40" s="275">
        <v>4</v>
      </c>
      <c r="P40" s="275"/>
      <c r="Q40" s="275"/>
      <c r="R40" s="275"/>
      <c r="S40" s="116"/>
      <c r="T40" s="17">
        <f>IF(O40=0,0,$H40)</f>
        <v>4</v>
      </c>
      <c r="U40" s="259">
        <f>IF(P40=0,0,$H40)</f>
        <v>0</v>
      </c>
      <c r="V40" s="259">
        <f>IF(Q40=0,0,$H40)</f>
        <v>0</v>
      </c>
      <c r="W40" s="259">
        <f>IF(R40=0,0,$H40)</f>
        <v>0</v>
      </c>
      <c r="X40" s="24"/>
      <c r="Y40" s="24"/>
      <c r="Z40" s="340">
        <f t="shared" si="5"/>
        <v>8.470588235294118</v>
      </c>
      <c r="AA40" s="340">
        <f t="shared" si="6"/>
        <v>0</v>
      </c>
      <c r="AB40" s="340">
        <f t="shared" si="7"/>
        <v>0</v>
      </c>
      <c r="AC40" s="340">
        <f t="shared" si="8"/>
        <v>0</v>
      </c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</row>
    <row r="41" spans="1:247" ht="33.75" thickBot="1">
      <c r="A41" s="45" t="s">
        <v>229</v>
      </c>
      <c r="B41" s="262" t="s">
        <v>189</v>
      </c>
      <c r="C41" s="279">
        <v>3</v>
      </c>
      <c r="D41" s="275">
        <v>2</v>
      </c>
      <c r="E41" s="280"/>
      <c r="F41" s="275"/>
      <c r="G41" s="275">
        <v>1</v>
      </c>
      <c r="H41" s="290">
        <v>5</v>
      </c>
      <c r="I41" s="275">
        <f t="shared" si="9"/>
        <v>180</v>
      </c>
      <c r="J41" s="275">
        <v>85</v>
      </c>
      <c r="K41" s="275"/>
      <c r="L41" s="275"/>
      <c r="M41" s="275"/>
      <c r="N41" s="278">
        <v>95</v>
      </c>
      <c r="O41" s="291"/>
      <c r="P41" s="291">
        <v>3</v>
      </c>
      <c r="Q41" s="291">
        <v>2</v>
      </c>
      <c r="R41" s="291"/>
      <c r="S41" s="116"/>
      <c r="T41" s="17">
        <f>IF(O41=0,0,$H41)</f>
        <v>0</v>
      </c>
      <c r="U41" s="259">
        <v>2</v>
      </c>
      <c r="V41" s="259">
        <v>3</v>
      </c>
      <c r="W41" s="259">
        <f>IF(R41=0,0,$H41)</f>
        <v>0</v>
      </c>
      <c r="X41" s="24"/>
      <c r="Y41" s="24"/>
      <c r="Z41" s="340">
        <f>IF(O41=0,0,$I41/17)</f>
        <v>0</v>
      </c>
      <c r="AA41" s="340">
        <v>6.35</v>
      </c>
      <c r="AB41" s="340">
        <v>4.24</v>
      </c>
      <c r="AC41" s="340">
        <f>IF(R41=0,0,$I41/17)</f>
        <v>0</v>
      </c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</row>
    <row r="42" spans="1:247" s="11" customFormat="1" ht="17.25" thickBot="1">
      <c r="A42" s="45" t="s">
        <v>230</v>
      </c>
      <c r="B42" s="262" t="s">
        <v>188</v>
      </c>
      <c r="C42" s="279"/>
      <c r="D42" s="275">
        <v>3</v>
      </c>
      <c r="E42" s="280"/>
      <c r="F42" s="275"/>
      <c r="G42" s="275">
        <v>1</v>
      </c>
      <c r="H42" s="290">
        <v>3</v>
      </c>
      <c r="I42" s="275">
        <f t="shared" si="9"/>
        <v>108</v>
      </c>
      <c r="J42" s="275">
        <v>34</v>
      </c>
      <c r="K42" s="275"/>
      <c r="L42" s="275"/>
      <c r="M42" s="275"/>
      <c r="N42" s="278">
        <v>74</v>
      </c>
      <c r="O42" s="291"/>
      <c r="P42" s="291"/>
      <c r="Q42" s="291">
        <v>2</v>
      </c>
      <c r="R42" s="291"/>
      <c r="S42" s="116"/>
      <c r="T42" s="17">
        <f>IF(O42=0,0,$H42)</f>
        <v>0</v>
      </c>
      <c r="U42" s="259">
        <f>IF(P42=0,0,$H42)</f>
        <v>0</v>
      </c>
      <c r="V42" s="259">
        <f>IF(Q42=0,0,$H42)</f>
        <v>3</v>
      </c>
      <c r="W42" s="259">
        <f>IF(R42=0,0,$H42)</f>
        <v>0</v>
      </c>
      <c r="X42" s="24"/>
      <c r="Y42" s="24"/>
      <c r="Z42" s="340">
        <f>IF(O42=0,0,$I42/17)</f>
        <v>0</v>
      </c>
      <c r="AA42" s="340">
        <f>IF(P42=0,0,$I42/17)</f>
        <v>0</v>
      </c>
      <c r="AB42" s="340">
        <f>IF(Q42=0,0,$I42/17)</f>
        <v>6.352941176470588</v>
      </c>
      <c r="AC42" s="340">
        <f>IF(R42=0,0,$I42/17)</f>
        <v>0</v>
      </c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</row>
    <row r="43" spans="1:38" ht="33.75" thickBot="1">
      <c r="A43" s="45" t="s">
        <v>231</v>
      </c>
      <c r="B43" s="262" t="s">
        <v>190</v>
      </c>
      <c r="C43" s="279"/>
      <c r="D43" s="275">
        <v>3</v>
      </c>
      <c r="E43" s="280"/>
      <c r="F43" s="275"/>
      <c r="G43" s="275">
        <v>1</v>
      </c>
      <c r="H43" s="293">
        <v>3</v>
      </c>
      <c r="I43" s="275">
        <f t="shared" si="9"/>
        <v>108</v>
      </c>
      <c r="J43" s="275">
        <v>34</v>
      </c>
      <c r="K43" s="275"/>
      <c r="L43" s="275"/>
      <c r="M43" s="275"/>
      <c r="N43" s="278">
        <v>74</v>
      </c>
      <c r="O43" s="291"/>
      <c r="P43" s="294"/>
      <c r="Q43" s="291">
        <v>2</v>
      </c>
      <c r="R43" s="291"/>
      <c r="S43" s="116"/>
      <c r="T43" s="17">
        <f>IF(O43=0,0,$H43)</f>
        <v>0</v>
      </c>
      <c r="U43" s="259">
        <f>IF(P43=0,0,$H43)</f>
        <v>0</v>
      </c>
      <c r="V43" s="259">
        <f>IF(Q43=0,0,$H43)</f>
        <v>3</v>
      </c>
      <c r="W43" s="259">
        <f>IF(R43=0,0,$H43)</f>
        <v>0</v>
      </c>
      <c r="X43" s="24"/>
      <c r="Y43" s="24"/>
      <c r="Z43" s="340">
        <f>IF(O43=0,0,$I43/17)</f>
        <v>0</v>
      </c>
      <c r="AA43" s="340">
        <f>IF(P43=0,0,$I43/17)</f>
        <v>0</v>
      </c>
      <c r="AB43" s="340">
        <f>IF(Q43=0,0,$I43/17)</f>
        <v>6.352941176470588</v>
      </c>
      <c r="AC43" s="340">
        <f>IF(R43=0,0,$I43/17)</f>
        <v>0</v>
      </c>
      <c r="AD43" s="24"/>
      <c r="AE43" s="24"/>
      <c r="AF43" s="24"/>
      <c r="AG43" s="24"/>
      <c r="AH43" s="24"/>
      <c r="AI43" s="24"/>
      <c r="AJ43" s="24"/>
      <c r="AK43" s="24"/>
      <c r="AL43" s="24"/>
    </row>
    <row r="44" spans="1:31" ht="18" thickBot="1">
      <c r="A44" s="365" t="s">
        <v>221</v>
      </c>
      <c r="B44" s="366" t="s">
        <v>222</v>
      </c>
      <c r="C44" s="367"/>
      <c r="D44" s="368"/>
      <c r="E44" s="369"/>
      <c r="F44" s="368"/>
      <c r="G44" s="368"/>
      <c r="H44" s="370"/>
      <c r="I44" s="368"/>
      <c r="J44" s="368"/>
      <c r="K44" s="368"/>
      <c r="L44" s="368"/>
      <c r="M44" s="368"/>
      <c r="N44" s="371"/>
      <c r="O44" s="372"/>
      <c r="P44" s="372"/>
      <c r="Q44" s="372"/>
      <c r="R44" s="372"/>
      <c r="S44" s="116"/>
      <c r="T44" s="373"/>
      <c r="U44" s="374"/>
      <c r="V44" s="374"/>
      <c r="W44" s="374"/>
      <c r="X44" s="24"/>
      <c r="Y44" s="24"/>
      <c r="Z44" s="375"/>
      <c r="AA44" s="375"/>
      <c r="AB44" s="375"/>
      <c r="AC44" s="375"/>
      <c r="AD44" s="24"/>
      <c r="AE44" s="24"/>
    </row>
    <row r="45" spans="1:31" ht="16.5" thickBot="1">
      <c r="A45" s="45" t="s">
        <v>223</v>
      </c>
      <c r="B45" s="337" t="s">
        <v>167</v>
      </c>
      <c r="C45" s="275">
        <v>2</v>
      </c>
      <c r="D45" s="275">
        <v>1</v>
      </c>
      <c r="E45" s="275"/>
      <c r="F45" s="275"/>
      <c r="G45" s="275">
        <v>1</v>
      </c>
      <c r="H45" s="333">
        <v>4</v>
      </c>
      <c r="I45" s="275">
        <f>36*H45</f>
        <v>144</v>
      </c>
      <c r="J45" s="275">
        <v>68</v>
      </c>
      <c r="K45" s="275"/>
      <c r="L45" s="275"/>
      <c r="M45" s="275"/>
      <c r="N45" s="278">
        <f>I45-J45</f>
        <v>76</v>
      </c>
      <c r="O45" s="275">
        <v>2</v>
      </c>
      <c r="P45" s="275">
        <v>2</v>
      </c>
      <c r="Q45" s="275"/>
      <c r="R45" s="275"/>
      <c r="S45" s="116"/>
      <c r="T45" s="17">
        <v>2</v>
      </c>
      <c r="U45" s="259">
        <v>2</v>
      </c>
      <c r="V45" s="259">
        <f>IF(Q45=0,0,$H45)</f>
        <v>0</v>
      </c>
      <c r="W45" s="259">
        <f>IF(R45=0,0,$H45)</f>
        <v>0</v>
      </c>
      <c r="X45" s="24"/>
      <c r="Y45" s="24"/>
      <c r="Z45" s="340">
        <v>4.24</v>
      </c>
      <c r="AA45" s="340">
        <v>4.24</v>
      </c>
      <c r="AB45" s="340">
        <f>IF(Q45=0,0,$I45/17)</f>
        <v>0</v>
      </c>
      <c r="AC45" s="340">
        <f>IF(R45=0,0,$I45/17)</f>
        <v>0</v>
      </c>
      <c r="AD45" s="24"/>
      <c r="AE45" s="24"/>
    </row>
    <row r="46" spans="1:31" ht="17.25" thickBot="1">
      <c r="A46" s="45" t="s">
        <v>224</v>
      </c>
      <c r="B46" s="262" t="s">
        <v>232</v>
      </c>
      <c r="C46" s="279" t="s">
        <v>207</v>
      </c>
      <c r="D46" s="275" t="s">
        <v>207</v>
      </c>
      <c r="E46" s="280"/>
      <c r="F46" s="275"/>
      <c r="G46" s="275" t="s">
        <v>207</v>
      </c>
      <c r="H46" s="290" t="s">
        <v>207</v>
      </c>
      <c r="I46" s="275" t="s">
        <v>207</v>
      </c>
      <c r="J46" s="275" t="s">
        <v>207</v>
      </c>
      <c r="K46" s="275"/>
      <c r="L46" s="275"/>
      <c r="M46" s="275"/>
      <c r="N46" s="278" t="s">
        <v>207</v>
      </c>
      <c r="O46" s="291" t="s">
        <v>207</v>
      </c>
      <c r="P46" s="291" t="s">
        <v>207</v>
      </c>
      <c r="Q46" s="291"/>
      <c r="R46" s="291"/>
      <c r="S46" s="116"/>
      <c r="T46" s="17"/>
      <c r="U46" s="259"/>
      <c r="V46" s="259"/>
      <c r="W46" s="259"/>
      <c r="X46" s="24"/>
      <c r="Y46" s="24"/>
      <c r="Z46" s="340"/>
      <c r="AA46" s="340"/>
      <c r="AB46" s="340"/>
      <c r="AC46" s="340"/>
      <c r="AD46" s="24"/>
      <c r="AE46" s="24"/>
    </row>
    <row r="47" spans="1:31" ht="15" customHeight="1" thickBot="1">
      <c r="A47" s="45" t="s">
        <v>225</v>
      </c>
      <c r="B47" s="338" t="s">
        <v>169</v>
      </c>
      <c r="C47" s="279"/>
      <c r="D47" s="275">
        <v>1</v>
      </c>
      <c r="E47" s="280"/>
      <c r="F47" s="275"/>
      <c r="G47" s="275">
        <v>1</v>
      </c>
      <c r="H47" s="293">
        <v>3</v>
      </c>
      <c r="I47" s="275">
        <f>36*H47</f>
        <v>108</v>
      </c>
      <c r="J47" s="275">
        <v>34</v>
      </c>
      <c r="K47" s="275"/>
      <c r="L47" s="275"/>
      <c r="M47" s="275"/>
      <c r="N47" s="278">
        <v>74</v>
      </c>
      <c r="O47" s="291">
        <v>2</v>
      </c>
      <c r="P47" s="294"/>
      <c r="Q47" s="291"/>
      <c r="R47" s="291"/>
      <c r="S47" s="116"/>
      <c r="T47" s="17">
        <f>IF(O47=0,0,$H47)</f>
        <v>3</v>
      </c>
      <c r="U47" s="259">
        <f>IF(P47=0,0,$H47)</f>
        <v>0</v>
      </c>
      <c r="V47" s="259">
        <f>IF(Q47=0,0,$H47)</f>
        <v>0</v>
      </c>
      <c r="W47" s="259">
        <f>IF(R47=0,0,$H47)</f>
        <v>0</v>
      </c>
      <c r="X47" s="24"/>
      <c r="Y47" s="24"/>
      <c r="Z47" s="340">
        <f>IF(O47=0,0,$I47/17)</f>
        <v>6.352941176470588</v>
      </c>
      <c r="AA47" s="340">
        <f>IF(P47=0,0,$I47/17)</f>
        <v>0</v>
      </c>
      <c r="AB47" s="340">
        <f>IF(Q47=0,0,$I47/17)</f>
        <v>0</v>
      </c>
      <c r="AC47" s="340">
        <f>IF(R47=0,0,$I47/17)</f>
        <v>0</v>
      </c>
      <c r="AD47" s="24"/>
      <c r="AE47" s="24"/>
    </row>
    <row r="48" spans="1:31" ht="17.25" thickBot="1">
      <c r="A48" s="45" t="s">
        <v>233</v>
      </c>
      <c r="B48" s="262" t="s">
        <v>226</v>
      </c>
      <c r="C48" s="279"/>
      <c r="D48" s="275" t="s">
        <v>207</v>
      </c>
      <c r="E48" s="280"/>
      <c r="F48" s="275"/>
      <c r="G48" s="275" t="s">
        <v>207</v>
      </c>
      <c r="H48" s="293" t="s">
        <v>207</v>
      </c>
      <c r="I48" s="275" t="s">
        <v>207</v>
      </c>
      <c r="J48" s="275" t="s">
        <v>207</v>
      </c>
      <c r="K48" s="275"/>
      <c r="L48" s="275"/>
      <c r="M48" s="275"/>
      <c r="N48" s="278" t="s">
        <v>207</v>
      </c>
      <c r="O48" s="291" t="s">
        <v>207</v>
      </c>
      <c r="P48" s="294"/>
      <c r="Q48" s="291"/>
      <c r="R48" s="291"/>
      <c r="S48" s="116"/>
      <c r="T48" s="17"/>
      <c r="U48" s="259"/>
      <c r="V48" s="259"/>
      <c r="W48" s="259"/>
      <c r="X48" s="24"/>
      <c r="Y48" s="24"/>
      <c r="Z48" s="340"/>
      <c r="AA48" s="340"/>
      <c r="AB48" s="340"/>
      <c r="AC48" s="340"/>
      <c r="AD48" s="24"/>
      <c r="AE48" s="24"/>
    </row>
    <row r="49" spans="1:247" ht="16.5" customHeight="1" thickBot="1">
      <c r="A49" s="149" t="s">
        <v>117</v>
      </c>
      <c r="B49" s="143"/>
      <c r="C49" s="144">
        <v>8</v>
      </c>
      <c r="D49" s="144">
        <v>9</v>
      </c>
      <c r="E49" s="145"/>
      <c r="F49" s="150"/>
      <c r="G49" s="150"/>
      <c r="H49" s="151">
        <f>H37+H32</f>
        <v>40</v>
      </c>
      <c r="I49" s="147"/>
      <c r="J49" s="147"/>
      <c r="K49" s="152"/>
      <c r="L49" s="152"/>
      <c r="M49" s="152"/>
      <c r="N49" s="147"/>
      <c r="O49" s="148">
        <f>O37+O32</f>
        <v>10</v>
      </c>
      <c r="P49" s="148">
        <f>P37+P32</f>
        <v>11</v>
      </c>
      <c r="Q49" s="148">
        <f>Q37+Q32</f>
        <v>12</v>
      </c>
      <c r="R49" s="148">
        <f>R37+R32</f>
        <v>0</v>
      </c>
      <c r="S49" s="19"/>
      <c r="T49" s="252">
        <f>SUM(T33:T48)</f>
        <v>10</v>
      </c>
      <c r="U49" s="252">
        <f>SUM(U33:U48)</f>
        <v>11</v>
      </c>
      <c r="V49" s="252">
        <f>SUM(V33:V48)</f>
        <v>19</v>
      </c>
      <c r="W49" s="252">
        <f>SUM(W33:W48)</f>
        <v>0</v>
      </c>
      <c r="X49" s="2">
        <f>T49+U49+V49</f>
        <v>40</v>
      </c>
      <c r="Z49" s="307">
        <f>Z37+Z32</f>
        <v>21.173529411764704</v>
      </c>
      <c r="AA49" s="307">
        <f>AA37+AA32</f>
        <v>27.520588235294113</v>
      </c>
      <c r="AB49" s="307">
        <f>AB37+AB32</f>
        <v>36.014117647058825</v>
      </c>
      <c r="AC49" s="307">
        <f>AC37+AC32</f>
        <v>0</v>
      </c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</row>
    <row r="50" spans="1:38" s="11" customFormat="1" ht="16.5" thickBot="1">
      <c r="A50" s="1"/>
      <c r="B50" s="131"/>
      <c r="C50" s="1"/>
      <c r="D50" s="1"/>
      <c r="E50" s="1"/>
      <c r="F50" s="1"/>
      <c r="G50" s="1"/>
      <c r="H50" s="2"/>
      <c r="I50" s="30"/>
      <c r="J50" s="482" t="s">
        <v>23</v>
      </c>
      <c r="K50" s="483"/>
      <c r="L50" s="483"/>
      <c r="M50" s="483"/>
      <c r="N50" s="484"/>
      <c r="O50" s="482" t="s">
        <v>24</v>
      </c>
      <c r="P50" s="484"/>
      <c r="Q50" s="482" t="s">
        <v>25</v>
      </c>
      <c r="R50" s="484"/>
      <c r="S50" s="1"/>
      <c r="T50" s="482" t="s">
        <v>24</v>
      </c>
      <c r="U50" s="484"/>
      <c r="V50" s="482" t="s">
        <v>25</v>
      </c>
      <c r="W50" s="484"/>
      <c r="X50" s="1"/>
      <c r="Y50" s="1"/>
      <c r="Z50" s="482" t="s">
        <v>24</v>
      </c>
      <c r="AA50" s="484"/>
      <c r="AB50" s="482" t="s">
        <v>25</v>
      </c>
      <c r="AC50" s="484"/>
      <c r="AD50" s="1"/>
      <c r="AE50" s="1"/>
      <c r="AF50" s="4"/>
      <c r="AG50" s="4"/>
      <c r="AH50" s="4"/>
      <c r="AI50" s="4"/>
      <c r="AJ50" s="4"/>
      <c r="AK50" s="4"/>
      <c r="AL50" s="4"/>
    </row>
    <row r="51" spans="1:31" s="11" customFormat="1" ht="15.75" customHeight="1" thickBot="1">
      <c r="A51" s="1"/>
      <c r="B51" s="131"/>
      <c r="C51" s="1"/>
      <c r="D51" s="1"/>
      <c r="E51" s="1"/>
      <c r="F51" s="1"/>
      <c r="G51" s="1"/>
      <c r="H51" s="2"/>
      <c r="I51" s="31" t="str">
        <f>IF(N51=C49,"ВЕРНО",FALSE)</f>
        <v>ВЕРНО</v>
      </c>
      <c r="J51" s="50" t="s">
        <v>14</v>
      </c>
      <c r="K51" s="50"/>
      <c r="L51" s="50"/>
      <c r="M51" s="50"/>
      <c r="N51" s="51">
        <f>SUM(O51:R51)</f>
        <v>8</v>
      </c>
      <c r="O51" s="34">
        <v>1</v>
      </c>
      <c r="P51" s="35">
        <v>2</v>
      </c>
      <c r="Q51" s="34">
        <v>5</v>
      </c>
      <c r="R51" s="35"/>
      <c r="S51" s="1"/>
      <c r="T51" s="34"/>
      <c r="U51" s="35"/>
      <c r="V51" s="34"/>
      <c r="W51" s="35"/>
      <c r="X51" s="1"/>
      <c r="Y51" s="1"/>
      <c r="Z51" s="34">
        <v>1</v>
      </c>
      <c r="AA51" s="35">
        <v>2</v>
      </c>
      <c r="AB51" s="34">
        <v>5</v>
      </c>
      <c r="AC51" s="35"/>
      <c r="AD51" s="1"/>
      <c r="AE51" s="1"/>
    </row>
    <row r="52" spans="1:31" s="11" customFormat="1" ht="16.5" thickBot="1">
      <c r="A52" s="1"/>
      <c r="B52" s="131"/>
      <c r="C52" s="1"/>
      <c r="D52" s="1"/>
      <c r="E52" s="1"/>
      <c r="F52" s="1"/>
      <c r="G52" s="1"/>
      <c r="H52" s="2"/>
      <c r="I52" s="31" t="str">
        <f>IF(N52=D49,"ВЕРНО",FALSE)</f>
        <v>ВЕРНО</v>
      </c>
      <c r="J52" s="52" t="s">
        <v>26</v>
      </c>
      <c r="K52" s="49"/>
      <c r="L52" s="49"/>
      <c r="M52" s="49"/>
      <c r="N52" s="51">
        <f>SUM(O52:R52)</f>
        <v>9</v>
      </c>
      <c r="O52" s="38">
        <v>3</v>
      </c>
      <c r="P52" s="39">
        <v>4</v>
      </c>
      <c r="Q52" s="38">
        <v>2</v>
      </c>
      <c r="R52" s="39"/>
      <c r="S52" s="1"/>
      <c r="T52" s="38"/>
      <c r="U52" s="39"/>
      <c r="V52" s="38"/>
      <c r="W52" s="39"/>
      <c r="X52" s="1"/>
      <c r="Y52" s="1"/>
      <c r="Z52" s="38">
        <v>3</v>
      </c>
      <c r="AA52" s="39">
        <v>4</v>
      </c>
      <c r="AB52" s="38">
        <v>2</v>
      </c>
      <c r="AC52" s="39"/>
      <c r="AD52" s="1"/>
      <c r="AE52" s="1"/>
    </row>
    <row r="53" spans="9:247" ht="52.5" customHeight="1" thickBot="1">
      <c r="I53" s="31" t="str">
        <f>IF(N53=E49,"ВЕРНО",FALSE)</f>
        <v>ВЕРНО</v>
      </c>
      <c r="J53" s="53" t="s">
        <v>27</v>
      </c>
      <c r="K53" s="54"/>
      <c r="L53" s="54"/>
      <c r="M53" s="54"/>
      <c r="N53" s="51">
        <f>SUM(O53:R53)</f>
        <v>0</v>
      </c>
      <c r="O53" s="41"/>
      <c r="P53" s="42"/>
      <c r="Q53" s="41"/>
      <c r="R53" s="42"/>
      <c r="T53" s="41"/>
      <c r="U53" s="42"/>
      <c r="V53" s="41"/>
      <c r="W53" s="42"/>
      <c r="Z53" s="41"/>
      <c r="AA53" s="42"/>
      <c r="AB53" s="41"/>
      <c r="AC53" s="42"/>
      <c r="AF53" s="11"/>
      <c r="AG53" s="11"/>
      <c r="AH53" s="11"/>
      <c r="AI53" s="11"/>
      <c r="AJ53" s="11"/>
      <c r="AK53" s="11"/>
      <c r="AL53" s="11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</row>
    <row r="54" spans="1:38" ht="21" customHeight="1" thickBot="1">
      <c r="A54" s="540" t="s">
        <v>114</v>
      </c>
      <c r="B54" s="541"/>
      <c r="C54" s="541"/>
      <c r="D54" s="541"/>
      <c r="E54" s="541"/>
      <c r="F54" s="541"/>
      <c r="G54" s="541"/>
      <c r="H54" s="541"/>
      <c r="I54" s="541"/>
      <c r="J54" s="541"/>
      <c r="K54" s="541"/>
      <c r="L54" s="541"/>
      <c r="M54" s="541"/>
      <c r="N54" s="541"/>
      <c r="O54" s="541"/>
      <c r="P54" s="541"/>
      <c r="Q54" s="541"/>
      <c r="R54" s="542"/>
      <c r="T54" s="64"/>
      <c r="U54" s="30"/>
      <c r="V54" s="30"/>
      <c r="W54" s="192"/>
      <c r="Z54" s="1"/>
      <c r="AD54" s="4"/>
      <c r="AF54" s="48"/>
      <c r="AG54" s="48"/>
      <c r="AH54" s="48"/>
      <c r="AI54" s="48"/>
      <c r="AJ54" s="48"/>
      <c r="AK54" s="48"/>
      <c r="AL54" s="48"/>
    </row>
    <row r="55" spans="1:31" ht="16.5" thickBot="1">
      <c r="A55" s="511" t="s">
        <v>3</v>
      </c>
      <c r="B55" s="513" t="s">
        <v>122</v>
      </c>
      <c r="C55" s="536" t="s">
        <v>5</v>
      </c>
      <c r="D55" s="537"/>
      <c r="E55" s="537"/>
      <c r="F55" s="537"/>
      <c r="G55" s="538"/>
      <c r="H55" s="539" t="s">
        <v>6</v>
      </c>
      <c r="I55" s="56" t="s">
        <v>7</v>
      </c>
      <c r="J55" s="57"/>
      <c r="K55" s="57"/>
      <c r="L55" s="57"/>
      <c r="M55" s="57"/>
      <c r="N55" s="57"/>
      <c r="O55" s="482" t="s">
        <v>8</v>
      </c>
      <c r="P55" s="483"/>
      <c r="Q55" s="483"/>
      <c r="R55" s="484"/>
      <c r="T55" s="482" t="s">
        <v>8</v>
      </c>
      <c r="U55" s="483"/>
      <c r="V55" s="483"/>
      <c r="W55" s="484"/>
      <c r="X55" s="4"/>
      <c r="Y55" s="4"/>
      <c r="Z55" s="482" t="s">
        <v>8</v>
      </c>
      <c r="AA55" s="483"/>
      <c r="AB55" s="483"/>
      <c r="AC55" s="484"/>
      <c r="AD55" s="11"/>
      <c r="AE55" s="4"/>
    </row>
    <row r="56" spans="1:31" ht="16.5" thickBot="1">
      <c r="A56" s="511"/>
      <c r="B56" s="513"/>
      <c r="C56" s="517"/>
      <c r="D56" s="518"/>
      <c r="E56" s="518"/>
      <c r="F56" s="518"/>
      <c r="G56" s="519"/>
      <c r="H56" s="521"/>
      <c r="I56" s="8"/>
      <c r="J56" s="9"/>
      <c r="K56" s="9"/>
      <c r="L56" s="9"/>
      <c r="M56" s="9"/>
      <c r="N56" s="9"/>
      <c r="O56" s="10">
        <v>1</v>
      </c>
      <c r="P56" s="10">
        <v>2</v>
      </c>
      <c r="Q56" s="10">
        <v>3</v>
      </c>
      <c r="R56" s="10">
        <v>4</v>
      </c>
      <c r="T56" s="10">
        <v>1</v>
      </c>
      <c r="U56" s="10">
        <v>2</v>
      </c>
      <c r="V56" s="10">
        <v>3</v>
      </c>
      <c r="W56" s="10">
        <v>4</v>
      </c>
      <c r="X56" s="11"/>
      <c r="Y56" s="11"/>
      <c r="Z56" s="10">
        <v>1</v>
      </c>
      <c r="AA56" s="10">
        <v>2</v>
      </c>
      <c r="AB56" s="10">
        <v>3</v>
      </c>
      <c r="AC56" s="10">
        <v>4</v>
      </c>
      <c r="AD56" s="11"/>
      <c r="AE56" s="11"/>
    </row>
    <row r="57" spans="1:31" ht="18" customHeight="1" thickBot="1">
      <c r="A57" s="511"/>
      <c r="B57" s="513"/>
      <c r="C57" s="12"/>
      <c r="D57" s="13"/>
      <c r="E57" s="14" t="s">
        <v>9</v>
      </c>
      <c r="F57" s="524" t="s">
        <v>10</v>
      </c>
      <c r="G57" s="526" t="s">
        <v>1</v>
      </c>
      <c r="H57" s="528" t="s">
        <v>0</v>
      </c>
      <c r="I57" s="15"/>
      <c r="J57" s="15"/>
      <c r="K57" s="530" t="s">
        <v>11</v>
      </c>
      <c r="L57" s="531"/>
      <c r="M57" s="532"/>
      <c r="N57" s="15"/>
      <c r="O57" s="482" t="s">
        <v>12</v>
      </c>
      <c r="P57" s="483"/>
      <c r="Q57" s="483"/>
      <c r="R57" s="484"/>
      <c r="T57" s="501" t="s">
        <v>13</v>
      </c>
      <c r="U57" s="502"/>
      <c r="V57" s="502"/>
      <c r="W57" s="502"/>
      <c r="X57" s="11"/>
      <c r="Y57" s="11"/>
      <c r="Z57" s="482" t="s">
        <v>194</v>
      </c>
      <c r="AA57" s="483"/>
      <c r="AB57" s="483"/>
      <c r="AC57" s="484"/>
      <c r="AD57" s="11"/>
      <c r="AE57" s="11"/>
    </row>
    <row r="58" spans="1:31" ht="18" customHeight="1" thickBot="1">
      <c r="A58" s="522"/>
      <c r="B58" s="523"/>
      <c r="C58" s="16" t="s">
        <v>14</v>
      </c>
      <c r="D58" s="14" t="s">
        <v>15</v>
      </c>
      <c r="E58" s="14" t="s">
        <v>16</v>
      </c>
      <c r="F58" s="525"/>
      <c r="G58" s="527"/>
      <c r="H58" s="546"/>
      <c r="I58" s="14" t="s">
        <v>17</v>
      </c>
      <c r="J58" s="16" t="s">
        <v>18</v>
      </c>
      <c r="K58" s="16" t="s">
        <v>19</v>
      </c>
      <c r="L58" s="16" t="s">
        <v>20</v>
      </c>
      <c r="M58" s="16" t="s">
        <v>21</v>
      </c>
      <c r="N58" s="16" t="s">
        <v>22</v>
      </c>
      <c r="O58" s="17">
        <v>17</v>
      </c>
      <c r="P58" s="18">
        <v>17</v>
      </c>
      <c r="Q58" s="18">
        <v>17</v>
      </c>
      <c r="R58" s="18">
        <v>17</v>
      </c>
      <c r="S58" s="115" t="s">
        <v>107</v>
      </c>
      <c r="T58" s="17">
        <v>17</v>
      </c>
      <c r="U58" s="18">
        <v>17</v>
      </c>
      <c r="V58" s="18">
        <v>17</v>
      </c>
      <c r="W58" s="18">
        <v>17</v>
      </c>
      <c r="X58" s="11"/>
      <c r="Y58" s="11"/>
      <c r="Z58" s="17">
        <v>17</v>
      </c>
      <c r="AA58" s="18">
        <v>17</v>
      </c>
      <c r="AB58" s="18">
        <v>17</v>
      </c>
      <c r="AC58" s="18">
        <v>17</v>
      </c>
      <c r="AD58" s="48"/>
      <c r="AE58" s="11"/>
    </row>
    <row r="59" spans="1:31" ht="18" customHeight="1" thickBot="1">
      <c r="A59" s="137" t="s">
        <v>198</v>
      </c>
      <c r="B59" s="176" t="s">
        <v>199</v>
      </c>
      <c r="C59" s="138"/>
      <c r="D59" s="138"/>
      <c r="E59" s="140"/>
      <c r="F59" s="174"/>
      <c r="G59" s="174"/>
      <c r="H59" s="175">
        <v>30</v>
      </c>
      <c r="I59" s="345">
        <f>I60+I64</f>
        <v>1080</v>
      </c>
      <c r="J59" s="171"/>
      <c r="K59" s="174"/>
      <c r="L59" s="174">
        <v>17</v>
      </c>
      <c r="M59" s="174"/>
      <c r="N59" s="139"/>
      <c r="O59" s="183"/>
      <c r="P59" s="183"/>
      <c r="Q59" s="183"/>
      <c r="R59" s="183"/>
      <c r="S59" s="62"/>
      <c r="T59" s="139"/>
      <c r="U59" s="139"/>
      <c r="V59" s="139"/>
      <c r="W59" s="139"/>
      <c r="X59" s="58"/>
      <c r="Y59" s="48"/>
      <c r="Z59" s="183"/>
      <c r="AA59" s="183"/>
      <c r="AB59" s="183"/>
      <c r="AC59" s="183"/>
      <c r="AE59" s="48"/>
    </row>
    <row r="60" spans="1:29" ht="18" customHeight="1" thickBot="1">
      <c r="A60" s="178" t="s">
        <v>137</v>
      </c>
      <c r="B60" s="179" t="s">
        <v>115</v>
      </c>
      <c r="C60" s="174"/>
      <c r="D60" s="174"/>
      <c r="E60" s="180"/>
      <c r="F60" s="174"/>
      <c r="G60" s="174"/>
      <c r="H60" s="181">
        <v>11</v>
      </c>
      <c r="I60" s="174">
        <f>SUM(I61:I63)</f>
        <v>396</v>
      </c>
      <c r="J60" s="174"/>
      <c r="K60" s="174"/>
      <c r="L60" s="174"/>
      <c r="M60" s="174"/>
      <c r="N60" s="182"/>
      <c r="O60" s="174"/>
      <c r="P60" s="174"/>
      <c r="Q60" s="174"/>
      <c r="R60" s="174"/>
      <c r="S60" s="198"/>
      <c r="T60" s="342"/>
      <c r="U60" s="342"/>
      <c r="V60" s="342"/>
      <c r="W60" s="342"/>
      <c r="Z60" s="174"/>
      <c r="AA60" s="174"/>
      <c r="AB60" s="174"/>
      <c r="AC60" s="174"/>
    </row>
    <row r="61" spans="1:29" ht="18" customHeight="1" thickBot="1">
      <c r="A61" s="25" t="s">
        <v>200</v>
      </c>
      <c r="B61" s="134" t="s">
        <v>134</v>
      </c>
      <c r="C61" s="22"/>
      <c r="D61" s="22"/>
      <c r="E61" s="543" t="s">
        <v>217</v>
      </c>
      <c r="F61" s="544"/>
      <c r="G61" s="545"/>
      <c r="H61" s="22">
        <v>3</v>
      </c>
      <c r="I61" s="22">
        <v>108</v>
      </c>
      <c r="K61" s="22"/>
      <c r="L61" s="22"/>
      <c r="M61" s="22"/>
      <c r="N61" s="23"/>
      <c r="O61" s="22"/>
      <c r="P61" s="22" t="s">
        <v>207</v>
      </c>
      <c r="Q61" s="22"/>
      <c r="R61" s="22"/>
      <c r="S61" s="130"/>
      <c r="T61" s="250"/>
      <c r="U61" s="250">
        <v>3</v>
      </c>
      <c r="V61" s="250"/>
      <c r="W61" s="250"/>
      <c r="Z61" s="22"/>
      <c r="AA61" s="22"/>
      <c r="AB61" s="22"/>
      <c r="AC61" s="22"/>
    </row>
    <row r="62" spans="1:152" ht="16.5" thickBot="1">
      <c r="A62" s="25" t="s">
        <v>201</v>
      </c>
      <c r="B62" s="134" t="s">
        <v>170</v>
      </c>
      <c r="C62" s="22"/>
      <c r="D62" s="22"/>
      <c r="E62" s="543" t="s">
        <v>216</v>
      </c>
      <c r="F62" s="544"/>
      <c r="G62" s="545"/>
      <c r="H62" s="22">
        <v>4</v>
      </c>
      <c r="I62" s="22">
        <v>144</v>
      </c>
      <c r="J62" s="10"/>
      <c r="K62" s="22"/>
      <c r="L62" s="22"/>
      <c r="M62" s="22"/>
      <c r="N62" s="23"/>
      <c r="O62" s="22"/>
      <c r="P62" s="22"/>
      <c r="Q62" s="22" t="s">
        <v>207</v>
      </c>
      <c r="R62" s="22"/>
      <c r="S62" s="130"/>
      <c r="T62" s="250"/>
      <c r="U62" s="250"/>
      <c r="V62" s="250">
        <v>4</v>
      </c>
      <c r="W62" s="250"/>
      <c r="Z62" s="22"/>
      <c r="AA62" s="22"/>
      <c r="AB62" s="22"/>
      <c r="AC62" s="22"/>
      <c r="EV62" s="61"/>
    </row>
    <row r="63" spans="1:152" ht="16.5" thickBot="1">
      <c r="A63" s="25" t="s">
        <v>202</v>
      </c>
      <c r="B63" s="350" t="s">
        <v>197</v>
      </c>
      <c r="C63" s="22"/>
      <c r="D63" s="22"/>
      <c r="E63" s="543" t="s">
        <v>216</v>
      </c>
      <c r="F63" s="544"/>
      <c r="G63" s="545"/>
      <c r="H63" s="22">
        <v>4</v>
      </c>
      <c r="I63" s="22">
        <v>144</v>
      </c>
      <c r="J63" s="10"/>
      <c r="K63" s="23"/>
      <c r="L63" s="23"/>
      <c r="M63" s="23"/>
      <c r="N63" s="23"/>
      <c r="O63" s="26"/>
      <c r="P63" s="22" t="s">
        <v>207</v>
      </c>
      <c r="Q63" s="22"/>
      <c r="R63" s="22"/>
      <c r="S63" s="130"/>
      <c r="T63" s="250"/>
      <c r="U63" s="250">
        <v>4</v>
      </c>
      <c r="V63" s="250"/>
      <c r="W63" s="250"/>
      <c r="Z63" s="26"/>
      <c r="AA63" s="26"/>
      <c r="AB63" s="22"/>
      <c r="AC63" s="22"/>
      <c r="EV63" s="61"/>
    </row>
    <row r="64" spans="1:152" ht="16.5" thickBot="1">
      <c r="A64" s="360" t="s">
        <v>215</v>
      </c>
      <c r="B64" s="179" t="s">
        <v>208</v>
      </c>
      <c r="C64" s="179"/>
      <c r="D64" s="179"/>
      <c r="E64" s="179"/>
      <c r="F64" s="179"/>
      <c r="G64" s="179"/>
      <c r="H64" s="360">
        <v>19</v>
      </c>
      <c r="I64" s="174">
        <f>SUM(I65:I67)</f>
        <v>684</v>
      </c>
      <c r="J64" s="179"/>
      <c r="K64" s="179"/>
      <c r="L64" s="179"/>
      <c r="M64" s="179"/>
      <c r="N64" s="179"/>
      <c r="O64" s="179"/>
      <c r="P64" s="179"/>
      <c r="Q64" s="171"/>
      <c r="R64" s="171"/>
      <c r="S64" s="174"/>
      <c r="T64" s="174"/>
      <c r="U64" s="174"/>
      <c r="V64" s="139"/>
      <c r="W64" s="183"/>
      <c r="Z64" s="26"/>
      <c r="AA64" s="26"/>
      <c r="AB64" s="22"/>
      <c r="AC64" s="22"/>
      <c r="EV64" s="61"/>
    </row>
    <row r="65" spans="1:152" ht="16.5" thickBot="1">
      <c r="A65" s="25" t="s">
        <v>212</v>
      </c>
      <c r="B65" s="359" t="s">
        <v>209</v>
      </c>
      <c r="C65" s="358"/>
      <c r="D65" s="358"/>
      <c r="E65" s="358"/>
      <c r="F65" s="358"/>
      <c r="G65" s="358"/>
      <c r="H65" s="361">
        <v>5</v>
      </c>
      <c r="I65" s="361">
        <v>180</v>
      </c>
      <c r="J65" s="358"/>
      <c r="K65" s="358"/>
      <c r="L65" s="358"/>
      <c r="M65" s="358"/>
      <c r="N65" s="358"/>
      <c r="O65" s="361" t="s">
        <v>207</v>
      </c>
      <c r="P65" s="362"/>
      <c r="Q65" s="351"/>
      <c r="R65" s="351"/>
      <c r="S65" s="348"/>
      <c r="T65" s="347">
        <v>5</v>
      </c>
      <c r="U65" s="347"/>
      <c r="V65" s="363"/>
      <c r="W65" s="352"/>
      <c r="Z65" s="26"/>
      <c r="AA65" s="26"/>
      <c r="AB65" s="22"/>
      <c r="AC65" s="22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61"/>
    </row>
    <row r="66" spans="1:152" ht="16.5" thickBot="1">
      <c r="A66" s="25" t="s">
        <v>213</v>
      </c>
      <c r="B66" s="359" t="s">
        <v>210</v>
      </c>
      <c r="C66" s="358"/>
      <c r="D66" s="358"/>
      <c r="E66" s="358"/>
      <c r="F66" s="358"/>
      <c r="G66" s="358"/>
      <c r="H66" s="361">
        <v>10</v>
      </c>
      <c r="I66" s="361">
        <v>360</v>
      </c>
      <c r="J66" s="358"/>
      <c r="K66" s="358"/>
      <c r="L66" s="358"/>
      <c r="M66" s="358"/>
      <c r="N66" s="358"/>
      <c r="O66" s="361"/>
      <c r="P66" s="362" t="s">
        <v>207</v>
      </c>
      <c r="Q66" s="351"/>
      <c r="R66" s="351"/>
      <c r="S66" s="348"/>
      <c r="T66" s="347"/>
      <c r="U66" s="347">
        <v>10</v>
      </c>
      <c r="V66" s="363"/>
      <c r="W66" s="352"/>
      <c r="Z66" s="26"/>
      <c r="AA66" s="26"/>
      <c r="AB66" s="22"/>
      <c r="AC66" s="22"/>
      <c r="BN66" s="61"/>
      <c r="BO66" s="61"/>
      <c r="BP66" s="61"/>
      <c r="BQ66" s="61"/>
      <c r="BR66" s="61"/>
      <c r="BS66" s="61"/>
      <c r="BT66" s="61"/>
      <c r="BU66" s="61"/>
      <c r="BV66" s="61"/>
      <c r="BW66" s="61"/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1"/>
      <c r="DG66" s="61"/>
      <c r="DH66" s="61"/>
      <c r="DI66" s="61"/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  <c r="DZ66" s="61"/>
      <c r="EA66" s="61"/>
      <c r="EB66" s="61"/>
      <c r="EC66" s="61"/>
      <c r="ED66" s="61"/>
      <c r="EE66" s="61"/>
      <c r="EF66" s="61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</row>
    <row r="67" spans="1:152" ht="15" customHeight="1" thickBot="1">
      <c r="A67" s="25" t="s">
        <v>214</v>
      </c>
      <c r="B67" s="353" t="s">
        <v>211</v>
      </c>
      <c r="C67" s="354"/>
      <c r="D67" s="354"/>
      <c r="E67" s="354"/>
      <c r="F67" s="354"/>
      <c r="G67" s="354"/>
      <c r="H67" s="355">
        <v>4</v>
      </c>
      <c r="I67" s="354">
        <v>144</v>
      </c>
      <c r="J67" s="54"/>
      <c r="K67" s="349"/>
      <c r="L67" s="349"/>
      <c r="M67" s="349"/>
      <c r="N67" s="356"/>
      <c r="O67" s="357"/>
      <c r="P67" s="357"/>
      <c r="Q67" s="22" t="s">
        <v>207</v>
      </c>
      <c r="R67" s="22"/>
      <c r="S67" s="130"/>
      <c r="T67" s="250"/>
      <c r="U67" s="250"/>
      <c r="V67" s="250">
        <v>4</v>
      </c>
      <c r="W67" s="250"/>
      <c r="Z67" s="26"/>
      <c r="AA67" s="26"/>
      <c r="AB67" s="22"/>
      <c r="AC67" s="22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</row>
    <row r="68" spans="1:152" ht="10.5" customHeight="1" thickBot="1">
      <c r="A68" s="150" t="s">
        <v>118</v>
      </c>
      <c r="B68" s="153"/>
      <c r="C68" s="59"/>
      <c r="D68" s="59"/>
      <c r="E68" s="154"/>
      <c r="F68" s="150"/>
      <c r="G68" s="150"/>
      <c r="H68" s="345">
        <f>SUM(H61:H67)</f>
        <v>49</v>
      </c>
      <c r="I68" s="155"/>
      <c r="J68" s="155"/>
      <c r="K68" s="156"/>
      <c r="L68" s="156"/>
      <c r="M68" s="156"/>
      <c r="N68" s="155"/>
      <c r="O68" s="172"/>
      <c r="P68" s="172"/>
      <c r="Q68" s="172"/>
      <c r="R68" s="172"/>
      <c r="S68" s="117"/>
      <c r="T68" s="251">
        <f>SUM(T61:T67)</f>
        <v>5</v>
      </c>
      <c r="U68" s="251">
        <f>SUM(U61:U67)</f>
        <v>17</v>
      </c>
      <c r="V68" s="251">
        <f>SUM(V61:V67)</f>
        <v>8</v>
      </c>
      <c r="W68" s="251">
        <f>SUM(W61:W63)</f>
        <v>0</v>
      </c>
      <c r="X68" s="2"/>
      <c r="Z68" s="172"/>
      <c r="AA68" s="172"/>
      <c r="AB68" s="172"/>
      <c r="AC68" s="172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</row>
    <row r="69" spans="1:243" ht="16.5" thickBot="1">
      <c r="A69" s="27"/>
      <c r="B69" s="133"/>
      <c r="C69" s="27"/>
      <c r="D69" s="27"/>
      <c r="E69" s="27"/>
      <c r="F69" s="27"/>
      <c r="G69" s="27"/>
      <c r="H69" s="55"/>
      <c r="I69" s="30"/>
      <c r="J69" s="482" t="s">
        <v>23</v>
      </c>
      <c r="K69" s="483"/>
      <c r="L69" s="483"/>
      <c r="M69" s="483"/>
      <c r="N69" s="484"/>
      <c r="O69" s="482" t="s">
        <v>24</v>
      </c>
      <c r="P69" s="484"/>
      <c r="Q69" s="482" t="s">
        <v>25</v>
      </c>
      <c r="R69" s="484"/>
      <c r="T69" s="482" t="s">
        <v>24</v>
      </c>
      <c r="U69" s="484"/>
      <c r="V69" s="482" t="s">
        <v>25</v>
      </c>
      <c r="W69" s="484"/>
      <c r="Z69" s="482" t="s">
        <v>24</v>
      </c>
      <c r="AA69" s="484"/>
      <c r="AB69" s="482" t="s">
        <v>25</v>
      </c>
      <c r="AC69" s="484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</row>
    <row r="70" spans="1:247" ht="16.5" customHeight="1" thickBot="1">
      <c r="A70" s="27"/>
      <c r="B70" s="133"/>
      <c r="C70" s="62"/>
      <c r="D70" s="27"/>
      <c r="E70" s="27"/>
      <c r="F70" s="27"/>
      <c r="G70" s="27"/>
      <c r="H70" s="55"/>
      <c r="I70" s="31" t="str">
        <f>IF(N70=C68,"ВЕРНО",FALSE)</f>
        <v>ВЕРНО</v>
      </c>
      <c r="J70" s="63" t="s">
        <v>14</v>
      </c>
      <c r="K70" s="64"/>
      <c r="L70" s="64"/>
      <c r="M70" s="64"/>
      <c r="N70" s="46">
        <f>SUM(O70:R70)</f>
        <v>0</v>
      </c>
      <c r="O70" s="65"/>
      <c r="P70" s="65"/>
      <c r="Q70" s="65"/>
      <c r="R70" s="10"/>
      <c r="T70" s="65"/>
      <c r="U70" s="66"/>
      <c r="V70" s="65"/>
      <c r="W70" s="66"/>
      <c r="Z70" s="65"/>
      <c r="AA70" s="65"/>
      <c r="AB70" s="65"/>
      <c r="AC70" s="10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</row>
    <row r="71" spans="1:38" s="11" customFormat="1" ht="16.5" thickBot="1">
      <c r="A71" s="1"/>
      <c r="B71" s="131"/>
      <c r="C71" s="1"/>
      <c r="D71" s="1"/>
      <c r="E71" s="1"/>
      <c r="F71" s="1"/>
      <c r="G71" s="1"/>
      <c r="H71" s="79"/>
      <c r="I71" s="31" t="str">
        <f>IF(N71=D68,"ВЕРНО",FALSE)</f>
        <v>ВЕРНО</v>
      </c>
      <c r="J71" s="67" t="s">
        <v>26</v>
      </c>
      <c r="K71" s="10"/>
      <c r="L71" s="64"/>
      <c r="M71" s="68"/>
      <c r="N71" s="46">
        <f>SUM(O71:R71)</f>
        <v>0</v>
      </c>
      <c r="O71" s="65"/>
      <c r="P71" s="65"/>
      <c r="Q71" s="65"/>
      <c r="R71" s="10"/>
      <c r="S71" s="1"/>
      <c r="T71" s="65"/>
      <c r="U71" s="68"/>
      <c r="V71" s="69"/>
      <c r="W71" s="68"/>
      <c r="X71" s="1"/>
      <c r="Y71" s="1"/>
      <c r="Z71" s="65"/>
      <c r="AA71" s="65"/>
      <c r="AB71" s="65"/>
      <c r="AC71" s="10"/>
      <c r="AD71" s="1"/>
      <c r="AE71" s="1"/>
      <c r="AF71" s="4"/>
      <c r="AG71" s="4"/>
      <c r="AH71" s="4"/>
      <c r="AI71" s="4"/>
      <c r="AJ71" s="4"/>
      <c r="AK71" s="4"/>
      <c r="AL71" s="4"/>
    </row>
    <row r="72" spans="1:31" s="11" customFormat="1" ht="15.75" customHeight="1" thickBot="1">
      <c r="A72" s="1"/>
      <c r="B72" s="131"/>
      <c r="C72" s="1"/>
      <c r="D72" s="1"/>
      <c r="E72" s="1"/>
      <c r="F72" s="1"/>
      <c r="G72" s="1"/>
      <c r="H72" s="2"/>
      <c r="I72" s="31" t="str">
        <f>IF(N72=E68,"ВЕРНО",FALSE)</f>
        <v>ВЕРНО</v>
      </c>
      <c r="J72" s="70" t="s">
        <v>27</v>
      </c>
      <c r="K72" s="10"/>
      <c r="L72" s="10"/>
      <c r="M72" s="66"/>
      <c r="N72" s="46">
        <f>SUM(O72:R72)</f>
        <v>0</v>
      </c>
      <c r="O72" s="65"/>
      <c r="P72" s="65"/>
      <c r="Q72" s="65"/>
      <c r="R72" s="10"/>
      <c r="S72" s="1"/>
      <c r="T72" s="65"/>
      <c r="U72" s="68"/>
      <c r="V72" s="69"/>
      <c r="W72" s="68"/>
      <c r="X72" s="1"/>
      <c r="Y72" s="1"/>
      <c r="Z72" s="65"/>
      <c r="AA72" s="65"/>
      <c r="AB72" s="65"/>
      <c r="AC72" s="10"/>
      <c r="AD72" s="1"/>
      <c r="AE72" s="1"/>
    </row>
    <row r="73" spans="1:31" s="11" customFormat="1" ht="36" customHeight="1">
      <c r="A73" s="1"/>
      <c r="B73" s="131"/>
      <c r="C73" s="1"/>
      <c r="D73" s="1"/>
      <c r="E73" s="1"/>
      <c r="F73" s="1"/>
      <c r="G73" s="1"/>
      <c r="H73" s="2"/>
      <c r="I73" s="27"/>
      <c r="J73" s="27"/>
      <c r="K73" s="27"/>
      <c r="L73" s="27"/>
      <c r="M73" s="27"/>
      <c r="N73" s="71"/>
      <c r="O73" s="27"/>
      <c r="P73" s="27"/>
      <c r="Q73" s="27"/>
      <c r="R73" s="27"/>
      <c r="S73" s="1"/>
      <c r="T73" s="27"/>
      <c r="U73" s="27"/>
      <c r="V73" s="27"/>
      <c r="W73" s="27"/>
      <c r="X73" s="1"/>
      <c r="Y73" s="1"/>
      <c r="Z73" s="27"/>
      <c r="AA73" s="27"/>
      <c r="AB73" s="27"/>
      <c r="AC73" s="27"/>
      <c r="AD73" s="1"/>
      <c r="AE73" s="1"/>
    </row>
    <row r="74" spans="1:31" s="11" customFormat="1" ht="66" customHeight="1" thickBot="1">
      <c r="A74" s="27"/>
      <c r="B74" s="133"/>
      <c r="C74" s="27"/>
      <c r="D74" s="27"/>
      <c r="E74" s="27"/>
      <c r="F74" s="27"/>
      <c r="G74" s="27"/>
      <c r="H74" s="55"/>
      <c r="I74" s="27"/>
      <c r="J74" s="27"/>
      <c r="K74" s="27"/>
      <c r="L74" s="27"/>
      <c r="M74" s="27"/>
      <c r="N74" s="71"/>
      <c r="O74" s="27"/>
      <c r="P74" s="27"/>
      <c r="Q74" s="27"/>
      <c r="R74" s="27"/>
      <c r="S74" s="1"/>
      <c r="T74" s="27"/>
      <c r="U74" s="27"/>
      <c r="V74" s="27"/>
      <c r="W74" s="27"/>
      <c r="X74" s="1"/>
      <c r="Y74" s="1"/>
      <c r="Z74" s="27"/>
      <c r="AA74" s="27"/>
      <c r="AB74" s="27"/>
      <c r="AC74" s="27"/>
      <c r="AD74" s="1"/>
      <c r="AE74" s="1"/>
    </row>
    <row r="75" spans="1:247" s="129" customFormat="1" ht="16.5" thickBot="1">
      <c r="A75" s="540" t="s">
        <v>119</v>
      </c>
      <c r="B75" s="541"/>
      <c r="C75" s="541"/>
      <c r="D75" s="541"/>
      <c r="E75" s="541"/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541"/>
      <c r="Q75" s="541"/>
      <c r="R75" s="542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4"/>
      <c r="AE75" s="1"/>
      <c r="AF75" s="11"/>
      <c r="AG75" s="11"/>
      <c r="AH75" s="11"/>
      <c r="AI75" s="11"/>
      <c r="AJ75" s="11"/>
      <c r="AK75" s="11"/>
      <c r="AL75" s="1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  <c r="FY75" s="61"/>
      <c r="FZ75" s="61"/>
      <c r="GA75" s="61"/>
      <c r="GB75" s="61"/>
      <c r="GC75" s="61"/>
      <c r="GD75" s="61"/>
      <c r="GE75" s="61"/>
      <c r="GF75" s="61"/>
      <c r="GG75" s="61"/>
      <c r="GH75" s="61"/>
      <c r="GI75" s="61"/>
      <c r="GJ75" s="61"/>
      <c r="GK75" s="61"/>
      <c r="GL75" s="61"/>
      <c r="GM75" s="61"/>
      <c r="GN75" s="61"/>
      <c r="GO75" s="61"/>
      <c r="GP75" s="61"/>
      <c r="GQ75" s="61"/>
      <c r="GR75" s="61"/>
      <c r="GS75" s="61"/>
      <c r="GT75" s="61"/>
      <c r="GU75" s="61"/>
      <c r="GV75" s="61"/>
      <c r="GW75" s="61"/>
      <c r="GX75" s="61"/>
      <c r="GY75" s="61"/>
      <c r="GZ75" s="61"/>
      <c r="HA75" s="61"/>
      <c r="HB75" s="61"/>
      <c r="HC75" s="61"/>
      <c r="HD75" s="61"/>
      <c r="HE75" s="61"/>
      <c r="HF75" s="61"/>
      <c r="HG75" s="61"/>
      <c r="HH75" s="61"/>
      <c r="HI75" s="61"/>
      <c r="HJ75" s="61"/>
      <c r="HK75" s="61"/>
      <c r="HL75" s="61"/>
      <c r="HM75" s="61"/>
      <c r="HN75" s="61"/>
      <c r="HO75" s="61"/>
      <c r="HP75" s="61"/>
      <c r="HQ75" s="61"/>
      <c r="HR75" s="61"/>
      <c r="HS75" s="61"/>
      <c r="HT75" s="61"/>
      <c r="HU75" s="61"/>
      <c r="HV75" s="61"/>
      <c r="HW75" s="61"/>
      <c r="HX75" s="61"/>
      <c r="HY75" s="61"/>
      <c r="HZ75" s="61"/>
      <c r="IA75" s="61"/>
      <c r="IB75" s="61"/>
      <c r="IC75" s="61"/>
      <c r="ID75" s="61"/>
      <c r="IE75" s="61"/>
      <c r="IF75" s="61"/>
      <c r="IG75" s="61"/>
      <c r="IH75" s="61"/>
      <c r="II75" s="61"/>
      <c r="IJ75" s="1"/>
      <c r="IK75" s="1"/>
      <c r="IL75" s="1"/>
      <c r="IM75" s="1"/>
    </row>
    <row r="76" spans="1:247" ht="16.5" thickBot="1">
      <c r="A76" s="511" t="s">
        <v>3</v>
      </c>
      <c r="B76" s="513" t="s">
        <v>123</v>
      </c>
      <c r="C76" s="536" t="s">
        <v>5</v>
      </c>
      <c r="D76" s="537"/>
      <c r="E76" s="537"/>
      <c r="F76" s="537"/>
      <c r="G76" s="538"/>
      <c r="H76" s="539" t="s">
        <v>6</v>
      </c>
      <c r="I76" s="56" t="s">
        <v>7</v>
      </c>
      <c r="J76" s="57"/>
      <c r="K76" s="57"/>
      <c r="L76" s="57"/>
      <c r="M76" s="57"/>
      <c r="N76" s="57"/>
      <c r="O76" s="482" t="s">
        <v>8</v>
      </c>
      <c r="P76" s="483"/>
      <c r="Q76" s="483"/>
      <c r="R76" s="484"/>
      <c r="T76" s="482" t="s">
        <v>8</v>
      </c>
      <c r="U76" s="483"/>
      <c r="V76" s="483"/>
      <c r="W76" s="484"/>
      <c r="X76" s="4"/>
      <c r="Y76" s="4"/>
      <c r="Z76" s="482" t="s">
        <v>8</v>
      </c>
      <c r="AA76" s="483"/>
      <c r="AB76" s="483"/>
      <c r="AC76" s="484"/>
      <c r="AD76" s="11"/>
      <c r="AE76" s="4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  <c r="DZ76" s="61"/>
      <c r="EA76" s="61"/>
      <c r="EB76" s="61"/>
      <c r="EC76" s="61"/>
      <c r="ED76" s="61"/>
      <c r="EE76" s="61"/>
      <c r="EF76" s="61"/>
      <c r="EG76" s="61"/>
      <c r="EH76" s="61"/>
      <c r="EI76" s="61"/>
      <c r="EJ76" s="61"/>
      <c r="EK76" s="61"/>
      <c r="EL76" s="61"/>
      <c r="EM76" s="61"/>
      <c r="EN76" s="61"/>
      <c r="EO76" s="61"/>
      <c r="EP76" s="61"/>
      <c r="EQ76" s="61"/>
      <c r="ER76" s="61"/>
      <c r="ES76" s="61"/>
      <c r="ET76" s="61"/>
      <c r="EU76" s="61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/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M76" s="74"/>
      <c r="GN76" s="74"/>
      <c r="GO76" s="74"/>
      <c r="GP76" s="74"/>
      <c r="GQ76" s="74"/>
      <c r="GR76" s="74"/>
      <c r="GS76" s="74"/>
      <c r="GT76" s="74"/>
      <c r="GU76" s="74"/>
      <c r="GV76" s="74"/>
      <c r="GW76" s="74"/>
      <c r="GX76" s="74"/>
      <c r="GY76" s="74"/>
      <c r="GZ76" s="74"/>
      <c r="HA76" s="74"/>
      <c r="HB76" s="74"/>
      <c r="HC76" s="74"/>
      <c r="HD76" s="74"/>
      <c r="HE76" s="74"/>
      <c r="HF76" s="74"/>
      <c r="HG76" s="74"/>
      <c r="HH76" s="74"/>
      <c r="HI76" s="74"/>
      <c r="HJ76" s="74"/>
      <c r="HK76" s="74"/>
      <c r="HL76" s="74"/>
      <c r="HM76" s="74"/>
      <c r="HN76" s="74"/>
      <c r="HO76" s="74"/>
      <c r="HP76" s="74"/>
      <c r="HQ76" s="74"/>
      <c r="HR76" s="74"/>
      <c r="HS76" s="74"/>
      <c r="HT76" s="74"/>
      <c r="HU76" s="74"/>
      <c r="HV76" s="74"/>
      <c r="HW76" s="74"/>
      <c r="HX76" s="74"/>
      <c r="HY76" s="74"/>
      <c r="HZ76" s="74"/>
      <c r="IA76" s="74"/>
      <c r="IB76" s="74"/>
      <c r="IC76" s="74"/>
      <c r="ID76" s="74"/>
      <c r="IE76" s="74"/>
      <c r="IF76" s="74"/>
      <c r="IG76" s="74"/>
      <c r="IH76" s="74"/>
      <c r="II76" s="74"/>
      <c r="IJ76" s="48"/>
      <c r="IK76" s="48"/>
      <c r="IL76" s="48"/>
      <c r="IM76" s="48"/>
    </row>
    <row r="77" spans="1:38" ht="16.5" thickBot="1">
      <c r="A77" s="511"/>
      <c r="B77" s="513"/>
      <c r="C77" s="517"/>
      <c r="D77" s="518"/>
      <c r="E77" s="518"/>
      <c r="F77" s="518"/>
      <c r="G77" s="519"/>
      <c r="H77" s="521"/>
      <c r="I77" s="8"/>
      <c r="J77" s="9"/>
      <c r="K77" s="9"/>
      <c r="L77" s="9"/>
      <c r="M77" s="9"/>
      <c r="N77" s="9"/>
      <c r="O77" s="10">
        <v>1</v>
      </c>
      <c r="P77" s="10">
        <v>2</v>
      </c>
      <c r="Q77" s="10">
        <v>3</v>
      </c>
      <c r="R77" s="10">
        <v>4</v>
      </c>
      <c r="T77" s="10">
        <v>1</v>
      </c>
      <c r="U77" s="10">
        <v>2</v>
      </c>
      <c r="V77" s="10">
        <v>3</v>
      </c>
      <c r="W77" s="10">
        <v>4</v>
      </c>
      <c r="X77" s="11"/>
      <c r="Y77" s="11"/>
      <c r="Z77" s="10">
        <v>1</v>
      </c>
      <c r="AA77" s="10">
        <v>2</v>
      </c>
      <c r="AB77" s="10">
        <v>3</v>
      </c>
      <c r="AC77" s="10">
        <v>4</v>
      </c>
      <c r="AD77" s="11"/>
      <c r="AE77" s="11"/>
      <c r="AF77" s="48"/>
      <c r="AG77" s="48"/>
      <c r="AH77" s="48"/>
      <c r="AI77" s="48"/>
      <c r="AJ77" s="48"/>
      <c r="AK77" s="48"/>
      <c r="AL77" s="48"/>
    </row>
    <row r="78" spans="1:31" ht="16.5" thickBot="1">
      <c r="A78" s="511"/>
      <c r="B78" s="513"/>
      <c r="C78" s="12"/>
      <c r="D78" s="13"/>
      <c r="E78" s="14" t="s">
        <v>9</v>
      </c>
      <c r="F78" s="524" t="s">
        <v>10</v>
      </c>
      <c r="G78" s="526" t="s">
        <v>1</v>
      </c>
      <c r="H78" s="528" t="s">
        <v>0</v>
      </c>
      <c r="I78" s="15"/>
      <c r="J78" s="15"/>
      <c r="K78" s="530" t="s">
        <v>11</v>
      </c>
      <c r="L78" s="531"/>
      <c r="M78" s="532"/>
      <c r="N78" s="15"/>
      <c r="O78" s="482" t="s">
        <v>12</v>
      </c>
      <c r="P78" s="483"/>
      <c r="Q78" s="483"/>
      <c r="R78" s="484"/>
      <c r="T78" s="501" t="s">
        <v>13</v>
      </c>
      <c r="U78" s="502"/>
      <c r="V78" s="502"/>
      <c r="W78" s="503"/>
      <c r="X78" s="11"/>
      <c r="Y78" s="11"/>
      <c r="Z78" s="482" t="s">
        <v>194</v>
      </c>
      <c r="AA78" s="483"/>
      <c r="AB78" s="483"/>
      <c r="AC78" s="484"/>
      <c r="AD78" s="11"/>
      <c r="AE78" s="11"/>
    </row>
    <row r="79" spans="1:31" ht="32.25" thickBot="1">
      <c r="A79" s="511"/>
      <c r="B79" s="513"/>
      <c r="C79" s="12" t="s">
        <v>14</v>
      </c>
      <c r="D79" s="13" t="s">
        <v>15</v>
      </c>
      <c r="E79" s="13" t="s">
        <v>16</v>
      </c>
      <c r="F79" s="525"/>
      <c r="G79" s="527"/>
      <c r="H79" s="529"/>
      <c r="I79" s="13" t="s">
        <v>17</v>
      </c>
      <c r="J79" s="12" t="s">
        <v>18</v>
      </c>
      <c r="K79" s="12" t="s">
        <v>19</v>
      </c>
      <c r="L79" s="12" t="s">
        <v>20</v>
      </c>
      <c r="M79" s="12" t="s">
        <v>21</v>
      </c>
      <c r="N79" s="12" t="s">
        <v>22</v>
      </c>
      <c r="O79" s="157">
        <v>17</v>
      </c>
      <c r="P79" s="158">
        <v>17</v>
      </c>
      <c r="Q79" s="158">
        <v>17</v>
      </c>
      <c r="R79" s="158">
        <v>17</v>
      </c>
      <c r="S79" s="159" t="s">
        <v>107</v>
      </c>
      <c r="T79" s="160">
        <v>17</v>
      </c>
      <c r="U79" s="158">
        <v>17</v>
      </c>
      <c r="V79" s="158">
        <v>17</v>
      </c>
      <c r="W79" s="158">
        <v>17</v>
      </c>
      <c r="X79" s="11"/>
      <c r="Y79" s="11"/>
      <c r="Z79" s="157">
        <v>17</v>
      </c>
      <c r="AA79" s="158">
        <v>17</v>
      </c>
      <c r="AB79" s="158">
        <v>17</v>
      </c>
      <c r="AC79" s="158">
        <v>17</v>
      </c>
      <c r="AD79" s="11"/>
      <c r="AE79" s="11"/>
    </row>
    <row r="80" spans="1:31" ht="32.25" thickBot="1">
      <c r="A80" s="137" t="s">
        <v>204</v>
      </c>
      <c r="B80" s="176" t="s">
        <v>121</v>
      </c>
      <c r="C80" s="184"/>
      <c r="D80" s="185"/>
      <c r="E80" s="184"/>
      <c r="F80" s="186"/>
      <c r="G80" s="185"/>
      <c r="H80" s="187">
        <v>30</v>
      </c>
      <c r="I80" s="185"/>
      <c r="J80" s="184"/>
      <c r="K80" s="184"/>
      <c r="L80" s="184"/>
      <c r="M80" s="184"/>
      <c r="N80" s="184"/>
      <c r="O80" s="188"/>
      <c r="P80" s="189"/>
      <c r="Q80" s="189"/>
      <c r="R80" s="190"/>
      <c r="S80" s="199"/>
      <c r="T80" s="321"/>
      <c r="U80" s="189"/>
      <c r="V80" s="189"/>
      <c r="W80" s="189"/>
      <c r="X80" s="11"/>
      <c r="Y80" s="11"/>
      <c r="Z80" s="188"/>
      <c r="AA80" s="189"/>
      <c r="AB80" s="189"/>
      <c r="AC80" s="190"/>
      <c r="AE80" s="11"/>
    </row>
    <row r="81" spans="1:30" ht="16.5" thickBot="1">
      <c r="A81" s="161" t="s">
        <v>205</v>
      </c>
      <c r="B81" s="163" t="s">
        <v>135</v>
      </c>
      <c r="C81" s="54"/>
      <c r="D81" s="54"/>
      <c r="E81" s="482" t="s">
        <v>171</v>
      </c>
      <c r="F81" s="483"/>
      <c r="G81" s="484"/>
      <c r="H81" s="168">
        <v>6</v>
      </c>
      <c r="I81" s="364">
        <v>216</v>
      </c>
      <c r="J81" s="162"/>
      <c r="K81" s="162"/>
      <c r="L81" s="162"/>
      <c r="M81" s="162"/>
      <c r="N81" s="162"/>
      <c r="O81" s="162"/>
      <c r="P81" s="162"/>
      <c r="Q81" s="162"/>
      <c r="R81" s="165" t="s">
        <v>207</v>
      </c>
      <c r="S81" s="200"/>
      <c r="T81" s="201"/>
      <c r="U81" s="202"/>
      <c r="V81" s="202"/>
      <c r="W81" s="165">
        <v>6</v>
      </c>
      <c r="Z81" s="162"/>
      <c r="AA81" s="162"/>
      <c r="AB81" s="162"/>
      <c r="AC81" s="165"/>
      <c r="AD81" s="48"/>
    </row>
    <row r="82" spans="1:31" ht="16.5" thickBot="1">
      <c r="A82" s="161" t="s">
        <v>206</v>
      </c>
      <c r="B82" s="164" t="s">
        <v>136</v>
      </c>
      <c r="C82" s="20"/>
      <c r="D82" s="20"/>
      <c r="E82" s="547" t="s">
        <v>203</v>
      </c>
      <c r="F82" s="548"/>
      <c r="G82" s="549"/>
      <c r="H82" s="169">
        <v>24</v>
      </c>
      <c r="I82" s="17">
        <v>864</v>
      </c>
      <c r="J82" s="60"/>
      <c r="K82" s="60"/>
      <c r="L82" s="60"/>
      <c r="M82" s="60"/>
      <c r="N82" s="60"/>
      <c r="O82" s="60"/>
      <c r="P82" s="60"/>
      <c r="Q82" s="60"/>
      <c r="R82" s="166" t="s">
        <v>207</v>
      </c>
      <c r="S82" s="72"/>
      <c r="T82" s="73"/>
      <c r="U82" s="60"/>
      <c r="V82" s="60"/>
      <c r="W82" s="166">
        <v>24</v>
      </c>
      <c r="X82" s="48"/>
      <c r="Y82" s="48"/>
      <c r="Z82" s="60"/>
      <c r="AA82" s="60"/>
      <c r="AB82" s="60"/>
      <c r="AC82" s="166"/>
      <c r="AE82" s="48"/>
    </row>
    <row r="83" spans="1:29" ht="34.5" customHeight="1" hidden="1" thickBot="1">
      <c r="A83" s="191" t="s">
        <v>120</v>
      </c>
      <c r="B83" s="153"/>
      <c r="C83" s="153"/>
      <c r="D83" s="153"/>
      <c r="E83" s="153"/>
      <c r="F83" s="153"/>
      <c r="G83" s="153"/>
      <c r="H83" s="170">
        <f>SUM(H81:H82)</f>
        <v>30</v>
      </c>
      <c r="I83" s="153"/>
      <c r="J83" s="153"/>
      <c r="K83" s="153"/>
      <c r="L83" s="153"/>
      <c r="M83" s="153"/>
      <c r="N83" s="153"/>
      <c r="O83" s="153"/>
      <c r="P83" s="153"/>
      <c r="Q83" s="153"/>
      <c r="R83" s="143"/>
      <c r="S83" s="40"/>
      <c r="T83" s="346">
        <f>SUM(T81:T82)</f>
        <v>0</v>
      </c>
      <c r="U83" s="346">
        <f>SUM(U81:U82)</f>
        <v>0</v>
      </c>
      <c r="V83" s="346">
        <f>SUM(V81:V82)</f>
        <v>0</v>
      </c>
      <c r="W83" s="346">
        <f>SUM(W81:W82)</f>
        <v>30</v>
      </c>
      <c r="Z83" s="153"/>
      <c r="AA83" s="153"/>
      <c r="AB83" s="153"/>
      <c r="AC83" s="143"/>
    </row>
    <row r="84" spans="1:29" ht="16.5" thickBot="1">
      <c r="A84" s="27"/>
      <c r="B84" s="133"/>
      <c r="C84" s="27"/>
      <c r="D84" s="27"/>
      <c r="E84" s="27"/>
      <c r="F84" s="27"/>
      <c r="G84" s="27"/>
      <c r="H84" s="167"/>
      <c r="I84" s="30"/>
      <c r="J84" s="482" t="s">
        <v>23</v>
      </c>
      <c r="K84" s="483"/>
      <c r="L84" s="483"/>
      <c r="M84" s="483"/>
      <c r="N84" s="484"/>
      <c r="O84" s="482" t="s">
        <v>24</v>
      </c>
      <c r="P84" s="484"/>
      <c r="Q84" s="482" t="s">
        <v>25</v>
      </c>
      <c r="R84" s="484"/>
      <c r="T84" s="482" t="s">
        <v>24</v>
      </c>
      <c r="U84" s="484"/>
      <c r="V84" s="482" t="s">
        <v>25</v>
      </c>
      <c r="W84" s="484"/>
      <c r="Z84" s="482" t="s">
        <v>24</v>
      </c>
      <c r="AA84" s="484"/>
      <c r="AB84" s="482" t="s">
        <v>25</v>
      </c>
      <c r="AC84" s="484"/>
    </row>
    <row r="85" spans="1:38" s="204" customFormat="1" ht="16.5" thickBot="1">
      <c r="A85" s="27"/>
      <c r="B85" s="133"/>
      <c r="C85" s="27"/>
      <c r="D85" s="27"/>
      <c r="E85" s="27"/>
      <c r="F85" s="27"/>
      <c r="G85" s="27"/>
      <c r="H85" s="55"/>
      <c r="I85" s="27"/>
      <c r="J85" s="10" t="s">
        <v>14</v>
      </c>
      <c r="K85" s="76"/>
      <c r="L85" s="76"/>
      <c r="M85" s="76"/>
      <c r="N85" s="46"/>
      <c r="O85" s="10"/>
      <c r="P85" s="10"/>
      <c r="Q85" s="10"/>
      <c r="R85" s="10"/>
      <c r="S85" s="1"/>
      <c r="T85" s="10"/>
      <c r="U85" s="10"/>
      <c r="V85" s="10"/>
      <c r="W85" s="10"/>
      <c r="X85" s="1"/>
      <c r="Y85" s="1"/>
      <c r="Z85" s="10"/>
      <c r="AA85" s="10"/>
      <c r="AB85" s="10"/>
      <c r="AC85" s="10"/>
      <c r="AD85" s="1"/>
      <c r="AE85" s="1"/>
      <c r="AF85" s="1"/>
      <c r="AG85" s="1"/>
      <c r="AH85" s="1"/>
      <c r="AI85" s="1"/>
      <c r="AJ85" s="1"/>
      <c r="AK85" s="1"/>
      <c r="AL85" s="1"/>
    </row>
    <row r="86" spans="1:31" s="204" customFormat="1" ht="16.5" thickBot="1">
      <c r="A86" s="27"/>
      <c r="B86" s="133"/>
      <c r="C86" s="27"/>
      <c r="D86" s="27"/>
      <c r="E86" s="27"/>
      <c r="F86" s="27"/>
      <c r="G86" s="27"/>
      <c r="H86" s="55"/>
      <c r="I86" s="27"/>
      <c r="J86" s="10" t="s">
        <v>26</v>
      </c>
      <c r="K86" s="60"/>
      <c r="L86" s="60"/>
      <c r="M86" s="60"/>
      <c r="N86" s="46"/>
      <c r="O86" s="10"/>
      <c r="P86" s="10"/>
      <c r="Q86" s="10"/>
      <c r="R86" s="10"/>
      <c r="S86" s="1"/>
      <c r="T86" s="10"/>
      <c r="U86" s="10"/>
      <c r="V86" s="10"/>
      <c r="W86" s="10"/>
      <c r="X86" s="1"/>
      <c r="Y86" s="1"/>
      <c r="Z86" s="10"/>
      <c r="AA86" s="10"/>
      <c r="AB86" s="10"/>
      <c r="AC86" s="10"/>
      <c r="AD86" s="1"/>
      <c r="AE86" s="1"/>
    </row>
    <row r="87" spans="1:31" s="204" customFormat="1" ht="16.5" customHeight="1" thickBot="1">
      <c r="A87" s="27"/>
      <c r="B87" s="133"/>
      <c r="C87" s="27"/>
      <c r="D87" s="27"/>
      <c r="E87" s="27"/>
      <c r="F87" s="27"/>
      <c r="G87" s="27"/>
      <c r="H87" s="55"/>
      <c r="I87" s="27"/>
      <c r="J87" s="10" t="s">
        <v>27</v>
      </c>
      <c r="K87" s="75"/>
      <c r="L87" s="75"/>
      <c r="M87" s="75"/>
      <c r="N87" s="46"/>
      <c r="O87" s="10"/>
      <c r="P87" s="10"/>
      <c r="Q87" s="10"/>
      <c r="R87" s="10"/>
      <c r="S87" s="1"/>
      <c r="T87" s="10"/>
      <c r="U87" s="10"/>
      <c r="V87" s="10"/>
      <c r="W87" s="10"/>
      <c r="X87" s="1"/>
      <c r="Y87" s="1"/>
      <c r="Z87" s="10"/>
      <c r="AA87" s="10"/>
      <c r="AB87" s="10"/>
      <c r="AC87" s="10"/>
      <c r="AD87" s="1"/>
      <c r="AE87" s="1"/>
    </row>
    <row r="88" spans="1:31" s="204" customFormat="1" ht="15.75">
      <c r="A88" s="1"/>
      <c r="B88" s="131"/>
      <c r="C88" s="1"/>
      <c r="D88" s="1"/>
      <c r="E88" s="1"/>
      <c r="F88" s="1"/>
      <c r="G88" s="1"/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s="204" customFormat="1" ht="16.5" customHeight="1">
      <c r="A89" s="1"/>
      <c r="B89" s="135"/>
      <c r="C89" s="28"/>
      <c r="D89" s="28"/>
      <c r="E89" s="28"/>
      <c r="F89" s="28"/>
      <c r="G89" s="28"/>
      <c r="H89" s="29"/>
      <c r="I89" s="27"/>
      <c r="J89" s="27"/>
      <c r="K89" s="27"/>
      <c r="L89" s="27"/>
      <c r="M89" s="27"/>
      <c r="N89" s="71"/>
      <c r="O89" s="27"/>
      <c r="P89" s="27"/>
      <c r="Q89" s="27"/>
      <c r="R89" s="27"/>
      <c r="S89" s="1"/>
      <c r="T89" s="27"/>
      <c r="U89" s="27"/>
      <c r="V89" s="27"/>
      <c r="W89" s="27"/>
      <c r="X89" s="1"/>
      <c r="Y89" s="1"/>
      <c r="Z89" s="27"/>
      <c r="AA89" s="27"/>
      <c r="AB89" s="27"/>
      <c r="AC89" s="27"/>
      <c r="AD89" s="1"/>
      <c r="AE89" s="1"/>
    </row>
    <row r="90" spans="1:31" s="204" customFormat="1" ht="18" customHeight="1" thickBot="1">
      <c r="A90" s="1"/>
      <c r="B90" s="131"/>
      <c r="C90" s="1"/>
      <c r="D90" s="1"/>
      <c r="E90" s="1"/>
      <c r="F90" s="1"/>
      <c r="G90" s="1"/>
      <c r="H90" s="2"/>
      <c r="I90" s="27"/>
      <c r="J90" s="77"/>
      <c r="K90" s="1"/>
      <c r="L90" s="1"/>
      <c r="M90" s="1"/>
      <c r="N90" s="77"/>
      <c r="O90" s="27"/>
      <c r="P90" s="27"/>
      <c r="Q90" s="27"/>
      <c r="R90" s="27"/>
      <c r="S90" s="1"/>
      <c r="T90" s="3"/>
      <c r="U90" s="1"/>
      <c r="V90" s="1"/>
      <c r="W90" s="1"/>
      <c r="X90" s="1"/>
      <c r="Y90" s="1"/>
      <c r="Z90" s="27"/>
      <c r="AA90" s="27"/>
      <c r="AB90" s="27"/>
      <c r="AC90" s="27"/>
      <c r="AE90" s="1"/>
    </row>
    <row r="91" spans="1:29" s="204" customFormat="1" ht="18" customHeight="1" thickBot="1">
      <c r="A91" s="244" t="s">
        <v>145</v>
      </c>
      <c r="B91" s="245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1"/>
      <c r="Z91" s="245"/>
      <c r="AA91" s="245"/>
      <c r="AB91" s="245"/>
      <c r="AC91" s="245"/>
    </row>
    <row r="92" spans="1:29" s="204" customFormat="1" ht="18" customHeight="1" thickBot="1">
      <c r="A92" s="552" t="s">
        <v>146</v>
      </c>
      <c r="B92" s="497" t="s">
        <v>147</v>
      </c>
      <c r="C92" s="499" t="s">
        <v>148</v>
      </c>
      <c r="D92" s="556"/>
      <c r="E92" s="557"/>
      <c r="F92" s="206"/>
      <c r="G92" s="206"/>
      <c r="H92" s="560" t="s">
        <v>6</v>
      </c>
      <c r="I92" s="562" t="s">
        <v>149</v>
      </c>
      <c r="J92" s="563"/>
      <c r="K92" s="563"/>
      <c r="L92" s="563"/>
      <c r="M92" s="563"/>
      <c r="N92" s="563"/>
      <c r="O92" s="485" t="s">
        <v>150</v>
      </c>
      <c r="P92" s="486"/>
      <c r="Q92" s="486"/>
      <c r="R92" s="487"/>
      <c r="S92" s="1"/>
      <c r="T92" s="246" t="s">
        <v>150</v>
      </c>
      <c r="U92" s="247"/>
      <c r="V92" s="247"/>
      <c r="W92" s="247"/>
      <c r="X92" s="205"/>
      <c r="Z92" s="485" t="s">
        <v>150</v>
      </c>
      <c r="AA92" s="486"/>
      <c r="AB92" s="486"/>
      <c r="AC92" s="487"/>
    </row>
    <row r="93" spans="1:38" s="229" customFormat="1" ht="18" customHeight="1" thickBot="1">
      <c r="A93" s="553"/>
      <c r="B93" s="555"/>
      <c r="C93" s="500"/>
      <c r="D93" s="558"/>
      <c r="E93" s="559"/>
      <c r="F93" s="208"/>
      <c r="G93" s="208"/>
      <c r="H93" s="561"/>
      <c r="I93" s="564"/>
      <c r="J93" s="565"/>
      <c r="K93" s="565"/>
      <c r="L93" s="565"/>
      <c r="M93" s="565"/>
      <c r="N93" s="565"/>
      <c r="O93" s="209">
        <v>1</v>
      </c>
      <c r="P93" s="210">
        <v>2</v>
      </c>
      <c r="Q93" s="211">
        <v>3</v>
      </c>
      <c r="R93" s="212">
        <v>4</v>
      </c>
      <c r="S93" s="1"/>
      <c r="T93" s="209">
        <v>1</v>
      </c>
      <c r="U93" s="210">
        <v>2</v>
      </c>
      <c r="V93" s="211">
        <v>3</v>
      </c>
      <c r="W93" s="212">
        <v>4</v>
      </c>
      <c r="X93" s="205"/>
      <c r="Y93" s="204"/>
      <c r="Z93" s="209">
        <v>1</v>
      </c>
      <c r="AA93" s="210">
        <v>2</v>
      </c>
      <c r="AB93" s="211">
        <v>3</v>
      </c>
      <c r="AC93" s="212">
        <v>4</v>
      </c>
      <c r="AD93" s="204"/>
      <c r="AE93" s="204"/>
      <c r="AF93" s="204"/>
      <c r="AG93" s="204"/>
      <c r="AH93" s="204"/>
      <c r="AI93" s="204"/>
      <c r="AJ93" s="204"/>
      <c r="AK93" s="204"/>
      <c r="AL93" s="204"/>
    </row>
    <row r="94" spans="1:38" s="204" customFormat="1" ht="21.75" customHeight="1" thickBot="1">
      <c r="A94" s="553"/>
      <c r="B94" s="555"/>
      <c r="C94" s="497" t="s">
        <v>14</v>
      </c>
      <c r="D94" s="497" t="s">
        <v>151</v>
      </c>
      <c r="E94" s="552" t="s">
        <v>152</v>
      </c>
      <c r="F94" s="213"/>
      <c r="G94" s="213"/>
      <c r="H94" s="568" t="s">
        <v>153</v>
      </c>
      <c r="I94" s="497" t="s">
        <v>23</v>
      </c>
      <c r="J94" s="497" t="s">
        <v>154</v>
      </c>
      <c r="K94" s="214"/>
      <c r="L94" s="214"/>
      <c r="M94" s="214"/>
      <c r="N94" s="499" t="s">
        <v>22</v>
      </c>
      <c r="O94" s="488" t="s">
        <v>155</v>
      </c>
      <c r="P94" s="489"/>
      <c r="Q94" s="489"/>
      <c r="R94" s="490"/>
      <c r="S94" s="1"/>
      <c r="T94" s="248" t="s">
        <v>156</v>
      </c>
      <c r="U94" s="249"/>
      <c r="V94" s="249"/>
      <c r="W94" s="249"/>
      <c r="X94"/>
      <c r="Z94" s="488" t="s">
        <v>196</v>
      </c>
      <c r="AA94" s="489"/>
      <c r="AB94" s="489"/>
      <c r="AC94" s="490"/>
      <c r="AF94" s="229"/>
      <c r="AG94" s="229"/>
      <c r="AH94" s="229"/>
      <c r="AI94" s="229"/>
      <c r="AJ94" s="229"/>
      <c r="AK94" s="229"/>
      <c r="AL94" s="229"/>
    </row>
    <row r="95" spans="1:29" s="204" customFormat="1" ht="18" customHeight="1" thickBot="1">
      <c r="A95" s="554"/>
      <c r="B95" s="498"/>
      <c r="C95" s="498"/>
      <c r="D95" s="498"/>
      <c r="E95" s="554"/>
      <c r="F95" s="215"/>
      <c r="G95" s="215"/>
      <c r="H95" s="569"/>
      <c r="I95" s="498"/>
      <c r="J95" s="498"/>
      <c r="K95" s="216"/>
      <c r="L95" s="216"/>
      <c r="M95" s="216"/>
      <c r="N95" s="500"/>
      <c r="O95" s="217">
        <v>17</v>
      </c>
      <c r="P95" s="218">
        <v>17</v>
      </c>
      <c r="Q95" s="219">
        <v>17</v>
      </c>
      <c r="R95" s="218">
        <v>17</v>
      </c>
      <c r="S95" s="1"/>
      <c r="T95" s="217">
        <v>17</v>
      </c>
      <c r="U95" s="218">
        <v>17</v>
      </c>
      <c r="V95" s="219">
        <v>17</v>
      </c>
      <c r="W95" s="218">
        <v>17</v>
      </c>
      <c r="X95" s="205"/>
      <c r="Z95" s="217">
        <v>17</v>
      </c>
      <c r="AA95" s="218">
        <v>17</v>
      </c>
      <c r="AB95" s="219">
        <v>17</v>
      </c>
      <c r="AC95" s="218">
        <v>17</v>
      </c>
    </row>
    <row r="96" spans="1:29" s="204" customFormat="1" ht="21.75" customHeight="1" thickBot="1">
      <c r="A96" s="220">
        <f>I96</f>
        <v>0</v>
      </c>
      <c r="B96" s="221" t="s">
        <v>160</v>
      </c>
      <c r="C96" s="222">
        <f aca="true" t="shared" si="10" ref="C96:R96">C20</f>
        <v>3</v>
      </c>
      <c r="D96" s="222">
        <f t="shared" si="10"/>
        <v>4</v>
      </c>
      <c r="E96" s="222">
        <f t="shared" si="10"/>
        <v>0</v>
      </c>
      <c r="F96" s="222">
        <f t="shared" si="10"/>
        <v>0</v>
      </c>
      <c r="G96" s="222">
        <f t="shared" si="10"/>
        <v>0</v>
      </c>
      <c r="H96" s="222">
        <f t="shared" si="10"/>
        <v>20</v>
      </c>
      <c r="I96" s="222">
        <f t="shared" si="10"/>
        <v>0</v>
      </c>
      <c r="J96" s="222">
        <f t="shared" si="10"/>
        <v>0</v>
      </c>
      <c r="K96" s="222">
        <f t="shared" si="10"/>
        <v>0</v>
      </c>
      <c r="L96" s="222">
        <f t="shared" si="10"/>
        <v>0</v>
      </c>
      <c r="M96" s="222">
        <f t="shared" si="10"/>
        <v>0</v>
      </c>
      <c r="N96" s="222">
        <f t="shared" si="10"/>
        <v>0</v>
      </c>
      <c r="O96" s="223">
        <f t="shared" si="10"/>
        <v>8</v>
      </c>
      <c r="P96" s="222">
        <f t="shared" si="10"/>
        <v>6</v>
      </c>
      <c r="Q96" s="222">
        <f t="shared" si="10"/>
        <v>2</v>
      </c>
      <c r="R96" s="222">
        <f t="shared" si="10"/>
        <v>0</v>
      </c>
      <c r="S96" s="1"/>
      <c r="T96" s="224">
        <f>T20</f>
        <v>8</v>
      </c>
      <c r="U96" s="224">
        <f>U20</f>
        <v>9</v>
      </c>
      <c r="V96" s="224">
        <f>V20</f>
        <v>3</v>
      </c>
      <c r="W96" s="224">
        <f>W20</f>
        <v>0</v>
      </c>
      <c r="X96" s="205">
        <f>SUM(T96:W96)</f>
        <v>20</v>
      </c>
      <c r="Z96" s="223">
        <f>Z20</f>
        <v>16.941176470588236</v>
      </c>
      <c r="AA96" s="222">
        <f>AA20</f>
        <v>19.058823529411764</v>
      </c>
      <c r="AB96" s="222">
        <f>AB20</f>
        <v>6.352941176470588</v>
      </c>
      <c r="AC96" s="222">
        <f>AC20</f>
        <v>0</v>
      </c>
    </row>
    <row r="97" spans="1:33" s="204" customFormat="1" ht="21.75" customHeight="1" thickBot="1">
      <c r="A97" s="225">
        <f>I97</f>
        <v>0</v>
      </c>
      <c r="B97" s="226" t="s">
        <v>161</v>
      </c>
      <c r="C97" s="227">
        <f aca="true" t="shared" si="11" ref="C97:R97">C49</f>
        <v>8</v>
      </c>
      <c r="D97" s="227">
        <f t="shared" si="11"/>
        <v>9</v>
      </c>
      <c r="E97" s="227">
        <f t="shared" si="11"/>
        <v>0</v>
      </c>
      <c r="F97" s="227">
        <f t="shared" si="11"/>
        <v>0</v>
      </c>
      <c r="G97" s="227">
        <f t="shared" si="11"/>
        <v>0</v>
      </c>
      <c r="H97" s="227">
        <f t="shared" si="11"/>
        <v>40</v>
      </c>
      <c r="I97" s="227">
        <f t="shared" si="11"/>
        <v>0</v>
      </c>
      <c r="J97" s="227">
        <f t="shared" si="11"/>
        <v>0</v>
      </c>
      <c r="K97" s="227">
        <f t="shared" si="11"/>
        <v>0</v>
      </c>
      <c r="L97" s="227">
        <f t="shared" si="11"/>
        <v>0</v>
      </c>
      <c r="M97" s="227">
        <f t="shared" si="11"/>
        <v>0</v>
      </c>
      <c r="N97" s="227">
        <f t="shared" si="11"/>
        <v>0</v>
      </c>
      <c r="O97" s="227">
        <f t="shared" si="11"/>
        <v>10</v>
      </c>
      <c r="P97" s="227">
        <f t="shared" si="11"/>
        <v>11</v>
      </c>
      <c r="Q97" s="227">
        <f t="shared" si="11"/>
        <v>12</v>
      </c>
      <c r="R97" s="227">
        <f t="shared" si="11"/>
        <v>0</v>
      </c>
      <c r="S97" s="1"/>
      <c r="T97" s="224">
        <f>T49</f>
        <v>10</v>
      </c>
      <c r="U97" s="224">
        <f>U49</f>
        <v>11</v>
      </c>
      <c r="V97" s="224">
        <f>V49</f>
        <v>19</v>
      </c>
      <c r="W97" s="224">
        <f>W49</f>
        <v>0</v>
      </c>
      <c r="X97" s="205">
        <f>SUM(T97:W97)</f>
        <v>40</v>
      </c>
      <c r="Z97" s="227">
        <f>Z49</f>
        <v>21.173529411764704</v>
      </c>
      <c r="AA97" s="227">
        <f>AA49</f>
        <v>27.520588235294113</v>
      </c>
      <c r="AB97" s="227">
        <f>AB49</f>
        <v>36.014117647058825</v>
      </c>
      <c r="AC97" s="227">
        <f>AC49</f>
        <v>0</v>
      </c>
      <c r="AF97" s="207"/>
      <c r="AG97"/>
    </row>
    <row r="98" spans="1:33" s="204" customFormat="1" ht="21.75" customHeight="1" thickBot="1">
      <c r="A98" s="225">
        <f>I98</f>
        <v>0</v>
      </c>
      <c r="B98" s="226" t="s">
        <v>162</v>
      </c>
      <c r="C98" s="227">
        <f>C68</f>
        <v>0</v>
      </c>
      <c r="D98" s="227">
        <f aca="true" t="shared" si="12" ref="D98:R98">D68</f>
        <v>0</v>
      </c>
      <c r="E98" s="227">
        <f t="shared" si="12"/>
        <v>0</v>
      </c>
      <c r="F98" s="227">
        <f t="shared" si="12"/>
        <v>0</v>
      </c>
      <c r="G98" s="227">
        <f t="shared" si="12"/>
        <v>0</v>
      </c>
      <c r="H98" s="227">
        <f t="shared" si="12"/>
        <v>49</v>
      </c>
      <c r="I98" s="227">
        <f t="shared" si="12"/>
        <v>0</v>
      </c>
      <c r="J98" s="227">
        <f t="shared" si="12"/>
        <v>0</v>
      </c>
      <c r="K98" s="227">
        <f t="shared" si="12"/>
        <v>0</v>
      </c>
      <c r="L98" s="227">
        <f t="shared" si="12"/>
        <v>0</v>
      </c>
      <c r="M98" s="227">
        <f t="shared" si="12"/>
        <v>0</v>
      </c>
      <c r="N98" s="227">
        <f t="shared" si="12"/>
        <v>0</v>
      </c>
      <c r="O98" s="227">
        <f t="shared" si="12"/>
        <v>0</v>
      </c>
      <c r="P98" s="227">
        <f t="shared" si="12"/>
        <v>0</v>
      </c>
      <c r="Q98" s="227">
        <f t="shared" si="12"/>
        <v>0</v>
      </c>
      <c r="R98" s="227">
        <f t="shared" si="12"/>
        <v>0</v>
      </c>
      <c r="S98" s="1"/>
      <c r="T98" s="224">
        <f>T68</f>
        <v>5</v>
      </c>
      <c r="U98" s="224">
        <f>U68</f>
        <v>17</v>
      </c>
      <c r="V98" s="224">
        <f>V68</f>
        <v>8</v>
      </c>
      <c r="W98" s="224">
        <f>W68</f>
        <v>0</v>
      </c>
      <c r="X98" s="205">
        <f>SUM(T98:W98)</f>
        <v>30</v>
      </c>
      <c r="Z98" s="227">
        <f>Z68</f>
        <v>0</v>
      </c>
      <c r="AA98" s="227">
        <f>AA68</f>
        <v>0</v>
      </c>
      <c r="AB98" s="227">
        <f>AB68</f>
        <v>0</v>
      </c>
      <c r="AC98" s="227">
        <f>AC68</f>
        <v>0</v>
      </c>
      <c r="AD98" s="229"/>
      <c r="AF98" s="207"/>
      <c r="AG98"/>
    </row>
    <row r="99" spans="1:33" s="204" customFormat="1" ht="21.75" customHeight="1" thickBot="1">
      <c r="A99" s="228">
        <f>I99</f>
        <v>0</v>
      </c>
      <c r="B99" s="226" t="s">
        <v>163</v>
      </c>
      <c r="C99" s="227">
        <f>C83</f>
        <v>0</v>
      </c>
      <c r="D99" s="227">
        <f aca="true" t="shared" si="13" ref="D99:R99">D83</f>
        <v>0</v>
      </c>
      <c r="E99" s="227">
        <f t="shared" si="13"/>
        <v>0</v>
      </c>
      <c r="F99" s="227">
        <f t="shared" si="13"/>
        <v>0</v>
      </c>
      <c r="G99" s="227">
        <f t="shared" si="13"/>
        <v>0</v>
      </c>
      <c r="H99" s="227">
        <f t="shared" si="13"/>
        <v>30</v>
      </c>
      <c r="I99" s="227">
        <f t="shared" si="13"/>
        <v>0</v>
      </c>
      <c r="J99" s="227">
        <f t="shared" si="13"/>
        <v>0</v>
      </c>
      <c r="K99" s="227">
        <f t="shared" si="13"/>
        <v>0</v>
      </c>
      <c r="L99" s="227">
        <f t="shared" si="13"/>
        <v>0</v>
      </c>
      <c r="M99" s="227">
        <f t="shared" si="13"/>
        <v>0</v>
      </c>
      <c r="N99" s="227">
        <f t="shared" si="13"/>
        <v>0</v>
      </c>
      <c r="O99" s="227">
        <f t="shared" si="13"/>
        <v>0</v>
      </c>
      <c r="P99" s="227">
        <f t="shared" si="13"/>
        <v>0</v>
      </c>
      <c r="Q99" s="227">
        <f t="shared" si="13"/>
        <v>0</v>
      </c>
      <c r="R99" s="227">
        <f t="shared" si="13"/>
        <v>0</v>
      </c>
      <c r="S99" s="1"/>
      <c r="T99" s="254">
        <f>T83</f>
        <v>0</v>
      </c>
      <c r="U99" s="254">
        <f>U83</f>
        <v>0</v>
      </c>
      <c r="V99" s="254">
        <f>V83</f>
        <v>0</v>
      </c>
      <c r="W99" s="254">
        <f>W83</f>
        <v>30</v>
      </c>
      <c r="X99" s="205">
        <f>SUM(T99:W99)</f>
        <v>30</v>
      </c>
      <c r="Y99" s="229"/>
      <c r="Z99" s="227">
        <f>Z83</f>
        <v>0</v>
      </c>
      <c r="AA99" s="227">
        <f>AA83</f>
        <v>0</v>
      </c>
      <c r="AB99" s="227">
        <f>AB83</f>
        <v>0</v>
      </c>
      <c r="AC99" s="227">
        <f>AC83</f>
        <v>0</v>
      </c>
      <c r="AE99" s="229"/>
      <c r="AF99" s="207"/>
      <c r="AG99"/>
    </row>
    <row r="100" spans="1:38" ht="16.5" thickBot="1">
      <c r="A100" s="216">
        <f>SUM(A96:A99)</f>
        <v>0</v>
      </c>
      <c r="B100" s="230" t="s">
        <v>157</v>
      </c>
      <c r="C100" s="231">
        <f>SUM(C96:C99)</f>
        <v>11</v>
      </c>
      <c r="D100" s="231">
        <f aca="true" t="shared" si="14" ref="D100:R100">SUM(D96:D99)</f>
        <v>13</v>
      </c>
      <c r="E100" s="231">
        <f t="shared" si="14"/>
        <v>0</v>
      </c>
      <c r="F100" s="231">
        <f t="shared" si="14"/>
        <v>0</v>
      </c>
      <c r="G100" s="231">
        <f t="shared" si="14"/>
        <v>0</v>
      </c>
      <c r="H100" s="231">
        <f>SUM(H96:H99)</f>
        <v>139</v>
      </c>
      <c r="I100" s="231">
        <f t="shared" si="14"/>
        <v>0</v>
      </c>
      <c r="J100" s="231">
        <f t="shared" si="14"/>
        <v>0</v>
      </c>
      <c r="K100" s="231">
        <f t="shared" si="14"/>
        <v>0</v>
      </c>
      <c r="L100" s="231">
        <f t="shared" si="14"/>
        <v>0</v>
      </c>
      <c r="M100" s="231">
        <f t="shared" si="14"/>
        <v>0</v>
      </c>
      <c r="N100" s="231">
        <f t="shared" si="14"/>
        <v>0</v>
      </c>
      <c r="O100" s="231">
        <f t="shared" si="14"/>
        <v>18</v>
      </c>
      <c r="P100" s="231">
        <f t="shared" si="14"/>
        <v>17</v>
      </c>
      <c r="Q100" s="231">
        <f t="shared" si="14"/>
        <v>14</v>
      </c>
      <c r="R100" s="231">
        <f t="shared" si="14"/>
        <v>0</v>
      </c>
      <c r="T100" s="232">
        <f>SUM(T96:T99)</f>
        <v>23</v>
      </c>
      <c r="U100" s="232">
        <f>SUM(U96:U99)</f>
        <v>37</v>
      </c>
      <c r="V100" s="232">
        <f>SUM(V96:V99)</f>
        <v>30</v>
      </c>
      <c r="W100" s="232">
        <f>SUM(W96:W99)</f>
        <v>30</v>
      </c>
      <c r="X100"/>
      <c r="Y100" s="204"/>
      <c r="Z100" s="231">
        <f>SUM(Z96:Z99)</f>
        <v>38.114705882352936</v>
      </c>
      <c r="AA100" s="231">
        <f>SUM(AA96:AA99)</f>
        <v>46.57941176470588</v>
      </c>
      <c r="AB100" s="231">
        <f>SUM(AB96:AB99)</f>
        <v>42.36705882352941</v>
      </c>
      <c r="AC100" s="231">
        <f>SUM(AC96:AC99)</f>
        <v>0</v>
      </c>
      <c r="AD100" s="204"/>
      <c r="AE100" s="204"/>
      <c r="AF100" s="207"/>
      <c r="AG100"/>
      <c r="AH100" s="204"/>
      <c r="AI100" s="204"/>
      <c r="AJ100" s="204"/>
      <c r="AK100" s="204"/>
      <c r="AL100" s="204"/>
    </row>
    <row r="101" spans="1:31" ht="16.5" thickBot="1">
      <c r="A101" s="233"/>
      <c r="B101" s="234"/>
      <c r="C101" s="233"/>
      <c r="D101" s="233"/>
      <c r="E101" s="233"/>
      <c r="F101" s="233"/>
      <c r="G101" s="233"/>
      <c r="H101" s="235">
        <v>120</v>
      </c>
      <c r="I101" s="204"/>
      <c r="J101" s="204"/>
      <c r="K101" s="204"/>
      <c r="L101" s="204"/>
      <c r="M101" s="204"/>
      <c r="N101" s="204"/>
      <c r="O101" s="236"/>
      <c r="P101" s="204"/>
      <c r="Q101" s="204"/>
      <c r="R101" s="204"/>
      <c r="T101" s="566">
        <f>SUM(T100:U100)</f>
        <v>60</v>
      </c>
      <c r="U101" s="567"/>
      <c r="V101" s="566">
        <f>SUM(V100:W100)</f>
        <v>60</v>
      </c>
      <c r="W101" s="567"/>
      <c r="X101" s="205">
        <f>SUM(T101:W101)</f>
        <v>120</v>
      </c>
      <c r="Y101" s="204"/>
      <c r="Z101" s="236"/>
      <c r="AA101" s="204"/>
      <c r="AB101" s="204"/>
      <c r="AC101" s="204"/>
      <c r="AD101" s="207"/>
      <c r="AE101" s="204"/>
    </row>
    <row r="102" spans="1:31" ht="16.5" thickBot="1">
      <c r="A102" s="204"/>
      <c r="B102" s="237"/>
      <c r="C102" s="204"/>
      <c r="D102" s="204"/>
      <c r="E102" s="204"/>
      <c r="F102" s="204"/>
      <c r="G102" s="204"/>
      <c r="H102" s="31" t="str">
        <f>IF(J102=C100,"ВЕРНО",FALSE)</f>
        <v>ВЕРНО</v>
      </c>
      <c r="I102" s="239" t="s">
        <v>14</v>
      </c>
      <c r="J102" s="494">
        <f>SUM(O102:R102)</f>
        <v>11</v>
      </c>
      <c r="K102" s="495"/>
      <c r="L102" s="495"/>
      <c r="M102" s="495"/>
      <c r="N102" s="496"/>
      <c r="O102" s="240">
        <f aca="true" t="shared" si="15" ref="O102:R104">O22+O51+O70</f>
        <v>2</v>
      </c>
      <c r="P102" s="240">
        <f t="shared" si="15"/>
        <v>4</v>
      </c>
      <c r="Q102" s="240">
        <f t="shared" si="15"/>
        <v>5</v>
      </c>
      <c r="R102" s="240">
        <f t="shared" si="15"/>
        <v>0</v>
      </c>
      <c r="S102" s="241"/>
      <c r="T102" s="241"/>
      <c r="U102" s="241"/>
      <c r="V102" s="241"/>
      <c r="W102" s="241"/>
      <c r="X102" s="204"/>
      <c r="Y102" s="207"/>
      <c r="Z102" s="240">
        <f aca="true" t="shared" si="16" ref="Z102:AC104">Z22+Z51+Z70</f>
        <v>2</v>
      </c>
      <c r="AA102" s="240">
        <f t="shared" si="16"/>
        <v>5</v>
      </c>
      <c r="AB102" s="240">
        <f t="shared" si="16"/>
        <v>5</v>
      </c>
      <c r="AC102" s="240">
        <f t="shared" si="16"/>
        <v>0</v>
      </c>
      <c r="AD102" s="207"/>
      <c r="AE102" s="207"/>
    </row>
    <row r="103" spans="1:31" ht="21" thickBot="1">
      <c r="A103" s="204"/>
      <c r="B103" s="237"/>
      <c r="C103" s="204"/>
      <c r="D103" s="204"/>
      <c r="E103" s="204"/>
      <c r="F103" s="204"/>
      <c r="G103" s="204"/>
      <c r="H103" s="31" t="str">
        <f>IF(J103=D100,"ВЕРНО",FALSE)</f>
        <v>ВЕРНО</v>
      </c>
      <c r="I103" s="239" t="s">
        <v>26</v>
      </c>
      <c r="J103" s="494">
        <f>SUM(O103:R103)</f>
        <v>13</v>
      </c>
      <c r="K103" s="495"/>
      <c r="L103" s="495"/>
      <c r="M103" s="495"/>
      <c r="N103" s="496"/>
      <c r="O103" s="240">
        <f t="shared" si="15"/>
        <v>5</v>
      </c>
      <c r="P103" s="240">
        <f t="shared" si="15"/>
        <v>5</v>
      </c>
      <c r="Q103" s="240">
        <f t="shared" si="15"/>
        <v>3</v>
      </c>
      <c r="R103" s="240">
        <f t="shared" si="15"/>
        <v>0</v>
      </c>
      <c r="S103" s="241"/>
      <c r="T103" s="241"/>
      <c r="U103" s="241"/>
      <c r="V103" s="241"/>
      <c r="W103" s="241"/>
      <c r="X103" s="204"/>
      <c r="Y103" s="242" t="s">
        <v>158</v>
      </c>
      <c r="Z103" s="240">
        <f t="shared" si="16"/>
        <v>5</v>
      </c>
      <c r="AA103" s="240">
        <f t="shared" si="16"/>
        <v>5</v>
      </c>
      <c r="AB103" s="240">
        <f t="shared" si="16"/>
        <v>2</v>
      </c>
      <c r="AC103" s="240">
        <f t="shared" si="16"/>
        <v>0</v>
      </c>
      <c r="AD103" s="207"/>
      <c r="AE103" s="207"/>
    </row>
    <row r="104" spans="1:247" ht="16.5" thickBot="1">
      <c r="A104" s="204"/>
      <c r="B104" s="237"/>
      <c r="C104" s="204"/>
      <c r="D104" s="204"/>
      <c r="E104" s="204"/>
      <c r="F104" s="204"/>
      <c r="G104" s="204"/>
      <c r="H104" s="31" t="str">
        <f>IF(J104=E100,"ВЕРНО",FALSE)</f>
        <v>ВЕРНО</v>
      </c>
      <c r="I104" s="243" t="s">
        <v>27</v>
      </c>
      <c r="J104" s="494">
        <f>SUM(O104:R104)</f>
        <v>0</v>
      </c>
      <c r="K104" s="495"/>
      <c r="L104" s="495"/>
      <c r="M104" s="495"/>
      <c r="N104" s="496"/>
      <c r="O104" s="240">
        <f t="shared" si="15"/>
        <v>0</v>
      </c>
      <c r="P104" s="240">
        <f t="shared" si="15"/>
        <v>0</v>
      </c>
      <c r="Q104" s="240">
        <f t="shared" si="15"/>
        <v>0</v>
      </c>
      <c r="R104" s="240">
        <f t="shared" si="15"/>
        <v>0</v>
      </c>
      <c r="S104" s="241"/>
      <c r="T104" s="241"/>
      <c r="U104" s="241"/>
      <c r="V104" s="241"/>
      <c r="W104" s="241"/>
      <c r="X104" s="204"/>
      <c r="Y104" s="207"/>
      <c r="Z104" s="240">
        <f t="shared" si="16"/>
        <v>0</v>
      </c>
      <c r="AA104" s="240">
        <f t="shared" si="16"/>
        <v>0</v>
      </c>
      <c r="AB104" s="240">
        <f t="shared" si="16"/>
        <v>0</v>
      </c>
      <c r="AC104" s="240">
        <f t="shared" si="16"/>
        <v>0</v>
      </c>
      <c r="AD104" s="207"/>
      <c r="AE104" s="207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  <c r="II104" s="24"/>
      <c r="IJ104" s="24"/>
      <c r="IK104" s="24"/>
      <c r="IL104" s="24"/>
      <c r="IM104" s="24"/>
    </row>
    <row r="105" spans="1:38" ht="16.5" thickBot="1">
      <c r="A105" s="204"/>
      <c r="B105" s="237"/>
      <c r="C105" s="204"/>
      <c r="D105" s="204"/>
      <c r="E105" s="204"/>
      <c r="F105" s="204"/>
      <c r="G105" s="204"/>
      <c r="H105" s="238"/>
      <c r="I105" s="491" t="s">
        <v>159</v>
      </c>
      <c r="J105" s="492"/>
      <c r="K105" s="492"/>
      <c r="L105" s="492"/>
      <c r="M105" s="492"/>
      <c r="N105" s="493"/>
      <c r="O105" s="485" t="s">
        <v>24</v>
      </c>
      <c r="P105" s="487"/>
      <c r="Q105" s="485" t="s">
        <v>25</v>
      </c>
      <c r="R105" s="486"/>
      <c r="S105" s="255"/>
      <c r="T105" s="255"/>
      <c r="U105" s="255"/>
      <c r="V105" s="255"/>
      <c r="W105" s="207"/>
      <c r="X105" s="204"/>
      <c r="Y105" s="207"/>
      <c r="Z105" s="485" t="s">
        <v>24</v>
      </c>
      <c r="AA105" s="487"/>
      <c r="AB105" s="485" t="s">
        <v>25</v>
      </c>
      <c r="AC105" s="486"/>
      <c r="AE105" s="207"/>
      <c r="AF105" s="24"/>
      <c r="AG105" s="24"/>
      <c r="AH105" s="24"/>
      <c r="AI105" s="24"/>
      <c r="AJ105" s="24"/>
      <c r="AK105" s="24"/>
      <c r="AL105" s="24"/>
    </row>
    <row r="106" spans="9:29" ht="15.75" customHeight="1">
      <c r="I106" s="27"/>
      <c r="J106" s="77"/>
      <c r="N106" s="77"/>
      <c r="O106" s="27"/>
      <c r="P106" s="27"/>
      <c r="Q106" s="27"/>
      <c r="R106" s="27"/>
      <c r="T106" s="24"/>
      <c r="U106" s="24"/>
      <c r="V106" s="24"/>
      <c r="W106" s="24"/>
      <c r="Z106" s="27"/>
      <c r="AA106" s="27"/>
      <c r="AB106" s="27"/>
      <c r="AC106" s="27"/>
    </row>
    <row r="107" spans="9:29" ht="15.75">
      <c r="I107" s="27"/>
      <c r="J107" s="77"/>
      <c r="N107" s="77"/>
      <c r="O107" s="27"/>
      <c r="P107" s="27"/>
      <c r="Q107" s="27"/>
      <c r="R107" s="27"/>
      <c r="T107" s="24"/>
      <c r="U107" s="24"/>
      <c r="V107" s="24"/>
      <c r="W107" s="24"/>
      <c r="Z107" s="27"/>
      <c r="AA107" s="27"/>
      <c r="AB107" s="27"/>
      <c r="AC107" s="27"/>
    </row>
    <row r="108" spans="9:29" ht="15.75" customHeight="1">
      <c r="I108" s="27"/>
      <c r="J108" s="77"/>
      <c r="N108" s="77"/>
      <c r="O108" s="27"/>
      <c r="P108" s="27"/>
      <c r="Q108" s="27"/>
      <c r="R108" s="27"/>
      <c r="T108" s="24"/>
      <c r="U108" s="24"/>
      <c r="V108" s="24"/>
      <c r="W108" s="24"/>
      <c r="Z108" s="27"/>
      <c r="AA108" s="27"/>
      <c r="AB108" s="27"/>
      <c r="AC108" s="27"/>
    </row>
    <row r="109" spans="1:30" ht="18" customHeight="1">
      <c r="A109" s="78" t="s">
        <v>173</v>
      </c>
      <c r="B109" s="136"/>
      <c r="C109" s="78" t="s">
        <v>28</v>
      </c>
      <c r="D109" s="24"/>
      <c r="E109" s="24"/>
      <c r="H109" s="79"/>
      <c r="I109" s="78" t="s">
        <v>172</v>
      </c>
      <c r="J109" s="24"/>
      <c r="AD109" s="24"/>
    </row>
    <row r="110" spans="1:31" ht="15.75">
      <c r="A110" s="78" t="s">
        <v>29</v>
      </c>
      <c r="B110" s="136"/>
      <c r="C110" s="78" t="s">
        <v>28</v>
      </c>
      <c r="D110" s="24"/>
      <c r="E110" s="24"/>
      <c r="H110" s="79"/>
      <c r="I110" s="78" t="s">
        <v>30</v>
      </c>
      <c r="J110" s="24"/>
      <c r="N110" s="24"/>
      <c r="O110" s="24"/>
      <c r="P110" s="24"/>
      <c r="Q110" s="24"/>
      <c r="R110" s="24"/>
      <c r="S110" s="24"/>
      <c r="X110" s="24"/>
      <c r="Y110" s="24"/>
      <c r="Z110" s="24"/>
      <c r="AA110" s="24"/>
      <c r="AB110" s="24"/>
      <c r="AC110" s="24"/>
      <c r="AE110" s="24"/>
    </row>
    <row r="111" spans="1:10" ht="15.75">
      <c r="A111" s="78" t="s">
        <v>108</v>
      </c>
      <c r="B111" s="136"/>
      <c r="C111" s="78" t="s">
        <v>28</v>
      </c>
      <c r="D111" s="24"/>
      <c r="E111" s="24"/>
      <c r="H111" s="79"/>
      <c r="I111" s="78" t="s">
        <v>109</v>
      </c>
      <c r="J111" s="24"/>
    </row>
    <row r="112" spans="1:10" ht="15.75">
      <c r="A112" s="550" t="s">
        <v>219</v>
      </c>
      <c r="B112" s="551"/>
      <c r="C112" s="78" t="s">
        <v>28</v>
      </c>
      <c r="D112" s="24"/>
      <c r="E112" s="24"/>
      <c r="H112" s="79"/>
      <c r="I112" s="78" t="s">
        <v>220</v>
      </c>
      <c r="J112" s="24"/>
    </row>
  </sheetData>
  <sheetProtection/>
  <mergeCells count="120">
    <mergeCell ref="O92:R92"/>
    <mergeCell ref="O94:R94"/>
    <mergeCell ref="J104:N104"/>
    <mergeCell ref="V101:W101"/>
    <mergeCell ref="C94:C95"/>
    <mergeCell ref="D94:D95"/>
    <mergeCell ref="E94:E95"/>
    <mergeCell ref="H94:H95"/>
    <mergeCell ref="I94:I95"/>
    <mergeCell ref="A112:B112"/>
    <mergeCell ref="V84:W84"/>
    <mergeCell ref="J84:N84"/>
    <mergeCell ref="O84:P84"/>
    <mergeCell ref="Q84:R84"/>
    <mergeCell ref="T84:U84"/>
    <mergeCell ref="A92:A95"/>
    <mergeCell ref="B92:B95"/>
    <mergeCell ref="C92:E93"/>
    <mergeCell ref="H92:H93"/>
    <mergeCell ref="K78:M78"/>
    <mergeCell ref="O78:R78"/>
    <mergeCell ref="E81:G81"/>
    <mergeCell ref="E82:G82"/>
    <mergeCell ref="B76:B79"/>
    <mergeCell ref="C76:G77"/>
    <mergeCell ref="H76:H77"/>
    <mergeCell ref="F78:F79"/>
    <mergeCell ref="G78:G79"/>
    <mergeCell ref="H78:H79"/>
    <mergeCell ref="O76:R76"/>
    <mergeCell ref="G57:G58"/>
    <mergeCell ref="H57:H58"/>
    <mergeCell ref="K57:M57"/>
    <mergeCell ref="O57:R57"/>
    <mergeCell ref="J69:N69"/>
    <mergeCell ref="O69:P69"/>
    <mergeCell ref="Q69:R69"/>
    <mergeCell ref="A75:R75"/>
    <mergeCell ref="A76:A79"/>
    <mergeCell ref="E61:G61"/>
    <mergeCell ref="E62:G62"/>
    <mergeCell ref="E63:G63"/>
    <mergeCell ref="T57:W57"/>
    <mergeCell ref="F57:F58"/>
    <mergeCell ref="A54:R54"/>
    <mergeCell ref="A55:A58"/>
    <mergeCell ref="B55:B58"/>
    <mergeCell ref="J50:N50"/>
    <mergeCell ref="O50:P50"/>
    <mergeCell ref="Q50:R50"/>
    <mergeCell ref="T50:U50"/>
    <mergeCell ref="C55:G56"/>
    <mergeCell ref="H55:H56"/>
    <mergeCell ref="O55:R55"/>
    <mergeCell ref="T55:W55"/>
    <mergeCell ref="K29:M29"/>
    <mergeCell ref="T21:U21"/>
    <mergeCell ref="O29:R29"/>
    <mergeCell ref="T29:W29"/>
    <mergeCell ref="T27:W27"/>
    <mergeCell ref="J21:N21"/>
    <mergeCell ref="O21:P21"/>
    <mergeCell ref="Q21:R21"/>
    <mergeCell ref="O27:R27"/>
    <mergeCell ref="T4:W4"/>
    <mergeCell ref="F6:F7"/>
    <mergeCell ref="G6:G7"/>
    <mergeCell ref="H6:H7"/>
    <mergeCell ref="K6:M6"/>
    <mergeCell ref="O6:R6"/>
    <mergeCell ref="T6:W6"/>
    <mergeCell ref="V21:W21"/>
    <mergeCell ref="A26:R26"/>
    <mergeCell ref="A27:A30"/>
    <mergeCell ref="B27:B30"/>
    <mergeCell ref="C27:G28"/>
    <mergeCell ref="H27:H28"/>
    <mergeCell ref="F29:F30"/>
    <mergeCell ref="G29:G30"/>
    <mergeCell ref="H29:H30"/>
    <mergeCell ref="A2:R3"/>
    <mergeCell ref="A4:A7"/>
    <mergeCell ref="B4:B7"/>
    <mergeCell ref="C4:G5"/>
    <mergeCell ref="H4:H5"/>
    <mergeCell ref="O4:R4"/>
    <mergeCell ref="Z57:AC57"/>
    <mergeCell ref="V50:W50"/>
    <mergeCell ref="V69:W69"/>
    <mergeCell ref="T78:W78"/>
    <mergeCell ref="T76:W76"/>
    <mergeCell ref="T69:U69"/>
    <mergeCell ref="Z29:AC29"/>
    <mergeCell ref="Z50:AA50"/>
    <mergeCell ref="AB50:AC50"/>
    <mergeCell ref="Z55:AC55"/>
    <mergeCell ref="AB84:AC84"/>
    <mergeCell ref="I105:N105"/>
    <mergeCell ref="O105:P105"/>
    <mergeCell ref="Q105:R105"/>
    <mergeCell ref="J102:N102"/>
    <mergeCell ref="J94:J95"/>
    <mergeCell ref="N94:N95"/>
    <mergeCell ref="I92:N93"/>
    <mergeCell ref="J103:N103"/>
    <mergeCell ref="T101:U101"/>
    <mergeCell ref="Z27:AC27"/>
    <mergeCell ref="Z92:AC92"/>
    <mergeCell ref="Z94:AC94"/>
    <mergeCell ref="Z105:AA105"/>
    <mergeCell ref="AB105:AC105"/>
    <mergeCell ref="Z69:AA69"/>
    <mergeCell ref="AB69:AC69"/>
    <mergeCell ref="Z76:AC76"/>
    <mergeCell ref="Z78:AC78"/>
    <mergeCell ref="Z84:AA84"/>
    <mergeCell ref="Z4:AC4"/>
    <mergeCell ref="Z6:AC6"/>
    <mergeCell ref="Z21:AA21"/>
    <mergeCell ref="AB21:AC2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60" r:id="rId3"/>
  <rowBreaks count="3" manualBreakCount="3">
    <brk id="22" max="255" man="1"/>
    <brk id="53" max="29" man="1"/>
    <brk id="88" max="29" man="1"/>
  </rowBreaks>
  <colBreaks count="1" manualBreakCount="1">
    <brk id="3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kishkinova</dc:creator>
  <cp:keywords/>
  <dc:description/>
  <cp:lastModifiedBy>Moskalenko</cp:lastModifiedBy>
  <cp:lastPrinted>2012-12-05T10:59:47Z</cp:lastPrinted>
  <dcterms:created xsi:type="dcterms:W3CDTF">2011-04-29T05:44:52Z</dcterms:created>
  <dcterms:modified xsi:type="dcterms:W3CDTF">2013-10-05T15:43:38Z</dcterms:modified>
  <cp:category/>
  <cp:version/>
  <cp:contentType/>
  <cp:contentStatus/>
</cp:coreProperties>
</file>