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240" yWindow="135" windowWidth="21075" windowHeight="9780"/>
  </bookViews>
  <sheets>
    <sheet name="Магистратура" sheetId="4" r:id="rId1"/>
    <sheet name="Лист2" sheetId="2" r:id="rId2"/>
  </sheets>
  <definedNames>
    <definedName name="_xlnm.Print_Area" localSheetId="0">Магистратура!$A$1:$O$28</definedName>
  </definedNames>
  <calcPr calcId="144525"/>
</workbook>
</file>

<file path=xl/calcChain.xml><?xml version="1.0" encoding="utf-8"?>
<calcChain xmlns="http://schemas.openxmlformats.org/spreadsheetml/2006/main">
  <c r="O23" i="4" l="1"/>
  <c r="H23" i="4" l="1"/>
  <c r="I23" i="4"/>
  <c r="J23" i="4"/>
  <c r="L19" i="4"/>
  <c r="L18" i="4"/>
  <c r="N23" i="4"/>
  <c r="M23" i="4"/>
  <c r="E23" i="4"/>
  <c r="F23" i="4"/>
  <c r="G23" i="4"/>
  <c r="C16" i="4"/>
  <c r="C15" i="4"/>
  <c r="C14" i="4"/>
  <c r="C13" i="4"/>
  <c r="C12" i="4"/>
  <c r="C11" i="4"/>
  <c r="C10" i="4"/>
  <c r="C19" i="4"/>
  <c r="C18" i="4"/>
  <c r="K22" i="4"/>
  <c r="C22" i="4"/>
  <c r="K21" i="4"/>
  <c r="C21" i="4"/>
  <c r="K16" i="4"/>
  <c r="K15" i="4"/>
  <c r="K13" i="4"/>
  <c r="K14" i="4" l="1"/>
  <c r="C20" i="4"/>
  <c r="C23" i="4" l="1"/>
  <c r="K11" i="4"/>
  <c r="K12" i="4"/>
  <c r="L20" i="4"/>
  <c r="L10" i="4"/>
  <c r="K19" i="4"/>
  <c r="K18" i="4"/>
  <c r="K20" i="4"/>
  <c r="K10" i="4"/>
  <c r="K23" i="4" l="1"/>
  <c r="L23" i="4"/>
</calcChain>
</file>

<file path=xl/sharedStrings.xml><?xml version="1.0" encoding="utf-8"?>
<sst xmlns="http://schemas.openxmlformats.org/spreadsheetml/2006/main" count="46" uniqueCount="42">
  <si>
    <t xml:space="preserve">ИНФОРМАЦИОННО-ТЕХНОЛОГИЧЕСКИЙ ФАКУЛЬТЕТ </t>
  </si>
  <si>
    <t xml:space="preserve">Направление подготовки </t>
  </si>
  <si>
    <t>Очная форма обучения</t>
  </si>
  <si>
    <t>платно</t>
  </si>
  <si>
    <t>МАГИСТРАТУРА</t>
  </si>
  <si>
    <t>Подали документы</t>
  </si>
  <si>
    <t>КОНКУРС на бюджет</t>
  </si>
  <si>
    <t xml:space="preserve"> ФАКУЛЬТЕТ  УПРАВЛЕНИЯ и СОЦИАЛЬНО-ГУМАНИТАРНОГО  ОБРАЗОВАНИЯ</t>
  </si>
  <si>
    <t xml:space="preserve">Заочная форма </t>
  </si>
  <si>
    <t>Внебюджет</t>
  </si>
  <si>
    <t>План</t>
  </si>
  <si>
    <t>Подали заявление</t>
  </si>
  <si>
    <t xml:space="preserve">Конкурс  и количество поданных заявлений в </t>
  </si>
  <si>
    <r>
      <t>в</t>
    </r>
    <r>
      <rPr>
        <b/>
        <u/>
        <sz val="20"/>
        <rFont val="Times New Roman"/>
        <family val="1"/>
        <charset val="204"/>
      </rPr>
      <t xml:space="preserve"> магистратуру</t>
    </r>
    <r>
      <rPr>
        <b/>
        <sz val="20"/>
        <rFont val="Times New Roman"/>
        <family val="1"/>
        <charset val="204"/>
      </rPr>
      <t xml:space="preserve"> Технологического университета </t>
    </r>
  </si>
  <si>
    <t>БЮДЖЕТ</t>
  </si>
  <si>
    <t>ИТОГО:</t>
  </si>
  <si>
    <t>на 2018/2019 учебный год</t>
  </si>
  <si>
    <t>Бюджет- Целевой прием</t>
  </si>
  <si>
    <t xml:space="preserve">38.04.02   Менеджмент </t>
  </si>
  <si>
    <t>Общий и стратегический менеджмент</t>
  </si>
  <si>
    <t>39.04.01 Социология</t>
  </si>
  <si>
    <t>Экономическая социология</t>
  </si>
  <si>
    <t>54.04.01  Дизайн</t>
  </si>
  <si>
    <t>Дизайн среды</t>
  </si>
  <si>
    <t>Product дизайн</t>
  </si>
  <si>
    <t>37.04.01  Психология</t>
  </si>
  <si>
    <t>Организационная психология</t>
  </si>
  <si>
    <t>27.04.06  Организация и управление наукоемкими производствами</t>
  </si>
  <si>
    <t>Организация логистических систем наукоемких производств</t>
  </si>
  <si>
    <t>45.04.02 Лингвистика</t>
  </si>
  <si>
    <t>Теория и практика переводов в сфере высокотехнологичных отраслей экономики</t>
  </si>
  <si>
    <t xml:space="preserve">09.04.03   Прикладная информатика </t>
  </si>
  <si>
    <t>Прикладная информатика в информационной сфере</t>
  </si>
  <si>
    <t>10.04.01   Информационная безопасность</t>
  </si>
  <si>
    <t>Менеджмент информационной безопасности</t>
  </si>
  <si>
    <t>27.04.02   Управление качеством</t>
  </si>
  <si>
    <t>Управление качеством в технологоческих системах</t>
  </si>
  <si>
    <t>Экономические факторы управления качеством и их оценка</t>
  </si>
  <si>
    <t>Оценка качества стратегического управления финансово-кредитных организаций</t>
  </si>
  <si>
    <t>ПЛАН  на 2018</t>
  </si>
  <si>
    <t>ИТОГО (бюджет и платно)</t>
  </si>
  <si>
    <t>Кол-во челловек-зарегистрированных на данное направление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</si>
</sst>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Arial Cyr"/>
      <charset val="204"/>
    </font>
    <font>
      <b/>
      <sz val="1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C00000"/>
      </right>
      <top style="thin">
        <color indexed="64"/>
      </top>
      <bottom/>
      <diagonal/>
    </border>
    <border>
      <left style="thin">
        <color indexed="64"/>
      </left>
      <right style="double">
        <color rgb="FFC00000"/>
      </right>
      <top/>
      <bottom style="thin">
        <color indexed="64"/>
      </bottom>
      <diagonal/>
    </border>
    <border>
      <left/>
      <right style="double">
        <color rgb="FFC00000"/>
      </right>
      <top style="thin">
        <color indexed="64"/>
      </top>
      <bottom style="thin">
        <color indexed="64"/>
      </bottom>
      <diagonal/>
    </border>
    <border>
      <left/>
      <right style="double">
        <color rgb="FFC00000"/>
      </right>
      <top style="thin">
        <color indexed="64"/>
      </top>
      <bottom/>
      <diagonal/>
    </border>
    <border>
      <left style="double">
        <color rgb="FFC00000"/>
      </left>
      <right style="double">
        <color rgb="FFC00000"/>
      </right>
      <top style="thin">
        <color indexed="64"/>
      </top>
      <bottom style="thin">
        <color indexed="64"/>
      </bottom>
      <diagonal/>
    </border>
    <border>
      <left/>
      <right style="double">
        <color rgb="FFC00000"/>
      </right>
      <top/>
      <bottom/>
      <diagonal/>
    </border>
    <border>
      <left/>
      <right style="double">
        <color rgb="FFC00000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7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7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0" fontId="14" fillId="8" borderId="16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64" fontId="15" fillId="9" borderId="21" xfId="0" applyNumberFormat="1" applyFont="1" applyFill="1" applyBorder="1" applyAlignment="1">
      <alignment horizontal="center" vertical="center"/>
    </xf>
    <xf numFmtId="164" fontId="11" fillId="6" borderId="2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E892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topLeftCell="A7" zoomScale="55" zoomScaleNormal="50" zoomScaleSheetLayoutView="55" workbookViewId="0">
      <selection activeCell="O19" sqref="O19"/>
    </sheetView>
  </sheetViews>
  <sheetFormatPr defaultColWidth="9.140625" defaultRowHeight="12.75" x14ac:dyDescent="0.2"/>
  <cols>
    <col min="1" max="1" width="61.7109375" style="4" customWidth="1"/>
    <col min="2" max="2" width="44.42578125" style="4" customWidth="1"/>
    <col min="3" max="3" width="7.5703125" style="6" customWidth="1"/>
    <col min="4" max="4" width="5.85546875" style="6" customWidth="1"/>
    <col min="5" max="5" width="11.42578125" style="6" customWidth="1"/>
    <col min="6" max="6" width="10.5703125" style="6" customWidth="1"/>
    <col min="7" max="7" width="9.140625" style="6" customWidth="1"/>
    <col min="8" max="8" width="11.7109375" style="6" customWidth="1"/>
    <col min="9" max="9" width="10.85546875" style="6" customWidth="1"/>
    <col min="10" max="10" width="9.140625" style="6" customWidth="1"/>
    <col min="11" max="11" width="12" style="6" customWidth="1"/>
    <col min="12" max="12" width="15.28515625" style="6" customWidth="1"/>
    <col min="13" max="13" width="12.28515625" style="5" customWidth="1"/>
    <col min="14" max="14" width="14.42578125" style="5" customWidth="1"/>
    <col min="15" max="15" width="19.7109375" style="4" customWidth="1"/>
    <col min="16" max="16384" width="9.140625" style="4"/>
  </cols>
  <sheetData>
    <row r="1" spans="1:16" ht="45" customHeight="1" x14ac:dyDescent="0.3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24"/>
      <c r="O1" s="15"/>
      <c r="P1" s="15"/>
    </row>
    <row r="2" spans="1:16" ht="25.5" x14ac:dyDescent="0.35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25"/>
      <c r="O2" s="16"/>
      <c r="P2" s="16"/>
    </row>
    <row r="3" spans="1:16" ht="25.5" x14ac:dyDescent="0.35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3"/>
    </row>
    <row r="4" spans="1:16" s="11" customFormat="1" ht="45.75" customHeight="1" x14ac:dyDescent="0.3">
      <c r="A4" s="76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23"/>
      <c r="N4" s="27"/>
    </row>
    <row r="5" spans="1:16" s="11" customFormat="1" ht="30.75" customHeight="1" x14ac:dyDescent="0.2">
      <c r="A5" s="89" t="s">
        <v>1</v>
      </c>
      <c r="B5" s="90"/>
      <c r="C5" s="79" t="s">
        <v>2</v>
      </c>
      <c r="D5" s="79"/>
      <c r="E5" s="79"/>
      <c r="F5" s="79"/>
      <c r="G5" s="79"/>
      <c r="H5" s="79"/>
      <c r="I5" s="79"/>
      <c r="J5" s="79"/>
      <c r="K5" s="79"/>
      <c r="L5" s="80"/>
      <c r="M5" s="51" t="s">
        <v>8</v>
      </c>
      <c r="N5" s="52"/>
      <c r="O5" s="71" t="s">
        <v>41</v>
      </c>
    </row>
    <row r="6" spans="1:16" s="11" customFormat="1" ht="38.25" customHeight="1" x14ac:dyDescent="0.2">
      <c r="A6" s="91"/>
      <c r="B6" s="92"/>
      <c r="C6" s="95" t="s">
        <v>39</v>
      </c>
      <c r="D6" s="96"/>
      <c r="E6" s="96"/>
      <c r="F6" s="96"/>
      <c r="G6" s="97"/>
      <c r="H6" s="84" t="s">
        <v>5</v>
      </c>
      <c r="I6" s="84"/>
      <c r="J6" s="84"/>
      <c r="K6" s="85"/>
      <c r="L6" s="81" t="s">
        <v>6</v>
      </c>
      <c r="M6" s="51" t="s">
        <v>9</v>
      </c>
      <c r="N6" s="52"/>
      <c r="O6" s="72"/>
    </row>
    <row r="7" spans="1:16" s="11" customFormat="1" ht="34.5" customHeight="1" x14ac:dyDescent="0.2">
      <c r="A7" s="91"/>
      <c r="B7" s="92"/>
      <c r="C7" s="62" t="s">
        <v>40</v>
      </c>
      <c r="D7" s="63"/>
      <c r="E7" s="58" t="s">
        <v>14</v>
      </c>
      <c r="F7" s="53" t="s">
        <v>17</v>
      </c>
      <c r="G7" s="60" t="s">
        <v>3</v>
      </c>
      <c r="H7" s="77" t="s">
        <v>14</v>
      </c>
      <c r="I7" s="53" t="s">
        <v>17</v>
      </c>
      <c r="J7" s="78" t="s">
        <v>3</v>
      </c>
      <c r="K7" s="86" t="s">
        <v>40</v>
      </c>
      <c r="L7" s="82"/>
      <c r="M7" s="88" t="s">
        <v>10</v>
      </c>
      <c r="N7" s="53" t="s">
        <v>11</v>
      </c>
      <c r="O7" s="72"/>
    </row>
    <row r="8" spans="1:16" s="11" customFormat="1" ht="45.75" customHeight="1" x14ac:dyDescent="0.2">
      <c r="A8" s="93"/>
      <c r="B8" s="94"/>
      <c r="C8" s="64"/>
      <c r="D8" s="65"/>
      <c r="E8" s="59"/>
      <c r="F8" s="54"/>
      <c r="G8" s="61"/>
      <c r="H8" s="77"/>
      <c r="I8" s="54"/>
      <c r="J8" s="78"/>
      <c r="K8" s="87"/>
      <c r="L8" s="83"/>
      <c r="M8" s="88"/>
      <c r="N8" s="54"/>
      <c r="O8" s="73"/>
    </row>
    <row r="9" spans="1:16" s="17" customFormat="1" ht="55.5" customHeight="1" x14ac:dyDescent="0.2">
      <c r="A9" s="55" t="s">
        <v>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48"/>
    </row>
    <row r="10" spans="1:16" s="17" customFormat="1" ht="55.5" customHeight="1" x14ac:dyDescent="0.2">
      <c r="A10" s="45" t="s">
        <v>18</v>
      </c>
      <c r="B10" s="46" t="s">
        <v>19</v>
      </c>
      <c r="C10" s="50">
        <f t="shared" ref="C10:C16" si="0">E10+G10+F10</f>
        <v>20</v>
      </c>
      <c r="D10" s="50"/>
      <c r="E10" s="31">
        <v>5</v>
      </c>
      <c r="F10" s="26"/>
      <c r="G10" s="21">
        <v>15</v>
      </c>
      <c r="H10" s="35">
        <v>33</v>
      </c>
      <c r="I10" s="20"/>
      <c r="J10" s="36"/>
      <c r="K10" s="38">
        <f t="shared" ref="K10" si="1">SUM(H10:J10)</f>
        <v>33</v>
      </c>
      <c r="L10" s="41">
        <f>H10/E10</f>
        <v>6.6</v>
      </c>
      <c r="M10" s="42">
        <v>5</v>
      </c>
      <c r="N10" s="47"/>
      <c r="O10" s="49">
        <v>26</v>
      </c>
    </row>
    <row r="11" spans="1:16" s="17" customFormat="1" ht="55.5" customHeight="1" x14ac:dyDescent="0.2">
      <c r="A11" s="45" t="s">
        <v>20</v>
      </c>
      <c r="B11" s="46" t="s">
        <v>21</v>
      </c>
      <c r="C11" s="50">
        <f t="shared" si="0"/>
        <v>5</v>
      </c>
      <c r="D11" s="50"/>
      <c r="E11" s="19"/>
      <c r="F11" s="26"/>
      <c r="G11" s="21">
        <v>5</v>
      </c>
      <c r="H11" s="20"/>
      <c r="I11" s="20"/>
      <c r="J11" s="36">
        <v>1</v>
      </c>
      <c r="K11" s="38">
        <f t="shared" ref="K11:K16" si="2">J11</f>
        <v>1</v>
      </c>
      <c r="L11" s="44"/>
      <c r="M11" s="42">
        <v>5</v>
      </c>
      <c r="N11" s="47"/>
      <c r="O11" s="49">
        <v>1</v>
      </c>
    </row>
    <row r="12" spans="1:16" s="17" customFormat="1" ht="35.25" customHeight="1" x14ac:dyDescent="0.2">
      <c r="A12" s="68" t="s">
        <v>22</v>
      </c>
      <c r="B12" s="46" t="s">
        <v>23</v>
      </c>
      <c r="C12" s="50">
        <f t="shared" si="0"/>
        <v>5</v>
      </c>
      <c r="D12" s="50"/>
      <c r="E12" s="19"/>
      <c r="F12" s="26"/>
      <c r="G12" s="21">
        <v>5</v>
      </c>
      <c r="H12" s="20"/>
      <c r="I12" s="30"/>
      <c r="J12" s="37"/>
      <c r="K12" s="38">
        <f t="shared" si="2"/>
        <v>0</v>
      </c>
      <c r="L12" s="44"/>
      <c r="M12" s="43"/>
      <c r="N12" s="19"/>
      <c r="O12" s="49"/>
    </row>
    <row r="13" spans="1:16" s="17" customFormat="1" ht="35.25" customHeight="1" x14ac:dyDescent="0.2">
      <c r="A13" s="70"/>
      <c r="B13" s="46" t="s">
        <v>24</v>
      </c>
      <c r="C13" s="50">
        <f t="shared" si="0"/>
        <v>5</v>
      </c>
      <c r="D13" s="50"/>
      <c r="E13" s="19"/>
      <c r="F13" s="26"/>
      <c r="G13" s="21">
        <v>5</v>
      </c>
      <c r="H13" s="20"/>
      <c r="I13" s="30"/>
      <c r="J13" s="37">
        <v>1</v>
      </c>
      <c r="K13" s="38">
        <f t="shared" si="2"/>
        <v>1</v>
      </c>
      <c r="L13" s="44"/>
      <c r="M13" s="43"/>
      <c r="N13" s="19"/>
      <c r="O13" s="49"/>
    </row>
    <row r="14" spans="1:16" s="17" customFormat="1" ht="55.5" customHeight="1" x14ac:dyDescent="0.2">
      <c r="A14" s="45" t="s">
        <v>25</v>
      </c>
      <c r="B14" s="46" t="s">
        <v>26</v>
      </c>
      <c r="C14" s="50">
        <f t="shared" si="0"/>
        <v>5</v>
      </c>
      <c r="D14" s="50"/>
      <c r="E14" s="19"/>
      <c r="F14" s="26"/>
      <c r="G14" s="21">
        <v>5</v>
      </c>
      <c r="H14" s="20"/>
      <c r="I14" s="20"/>
      <c r="J14" s="36">
        <v>5</v>
      </c>
      <c r="K14" s="38">
        <f t="shared" si="2"/>
        <v>5</v>
      </c>
      <c r="L14" s="44"/>
      <c r="M14" s="42">
        <v>5</v>
      </c>
      <c r="N14" s="47"/>
      <c r="O14" s="49">
        <v>5</v>
      </c>
    </row>
    <row r="15" spans="1:16" s="17" customFormat="1" ht="79.5" customHeight="1" x14ac:dyDescent="0.2">
      <c r="A15" s="45" t="s">
        <v>27</v>
      </c>
      <c r="B15" s="46" t="s">
        <v>28</v>
      </c>
      <c r="C15" s="50">
        <f t="shared" si="0"/>
        <v>5</v>
      </c>
      <c r="D15" s="50"/>
      <c r="E15" s="19"/>
      <c r="F15" s="26"/>
      <c r="G15" s="21">
        <v>5</v>
      </c>
      <c r="H15" s="20"/>
      <c r="I15" s="20"/>
      <c r="J15" s="36">
        <v>2</v>
      </c>
      <c r="K15" s="38">
        <f t="shared" si="2"/>
        <v>2</v>
      </c>
      <c r="L15" s="44"/>
      <c r="M15" s="43"/>
      <c r="N15" s="19"/>
      <c r="O15" s="49"/>
    </row>
    <row r="16" spans="1:16" s="17" customFormat="1" ht="97.5" customHeight="1" x14ac:dyDescent="0.2">
      <c r="A16" s="45" t="s">
        <v>29</v>
      </c>
      <c r="B16" s="46" t="s">
        <v>30</v>
      </c>
      <c r="C16" s="50">
        <f t="shared" si="0"/>
        <v>5</v>
      </c>
      <c r="D16" s="50"/>
      <c r="E16" s="19"/>
      <c r="F16" s="26"/>
      <c r="G16" s="21">
        <v>5</v>
      </c>
      <c r="H16" s="20"/>
      <c r="I16" s="20"/>
      <c r="J16" s="36">
        <v>4</v>
      </c>
      <c r="K16" s="38">
        <f t="shared" si="2"/>
        <v>4</v>
      </c>
      <c r="L16" s="44"/>
      <c r="M16" s="42">
        <v>5</v>
      </c>
      <c r="N16" s="47"/>
      <c r="O16" s="49">
        <v>4</v>
      </c>
    </row>
    <row r="17" spans="1:15" s="17" customFormat="1" ht="55.5" customHeight="1" x14ac:dyDescent="0.2">
      <c r="A17" s="55" t="s">
        <v>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49"/>
    </row>
    <row r="18" spans="1:15" s="17" customFormat="1" ht="70.5" customHeight="1" x14ac:dyDescent="0.2">
      <c r="A18" s="45" t="s">
        <v>31</v>
      </c>
      <c r="B18" s="46" t="s">
        <v>32</v>
      </c>
      <c r="C18" s="50">
        <f t="shared" ref="C18:C19" si="3">E18+G18+F18</f>
        <v>10</v>
      </c>
      <c r="D18" s="50"/>
      <c r="E18" s="33">
        <v>4</v>
      </c>
      <c r="F18" s="34">
        <v>1</v>
      </c>
      <c r="G18" s="22">
        <v>5</v>
      </c>
      <c r="H18" s="35">
        <v>23</v>
      </c>
      <c r="I18" s="35">
        <v>1</v>
      </c>
      <c r="J18" s="36">
        <v>3</v>
      </c>
      <c r="K18" s="38">
        <f t="shared" ref="K18:K19" si="4">SUM(H18:J18)</f>
        <v>27</v>
      </c>
      <c r="L18" s="41">
        <f>H18/E18</f>
        <v>5.75</v>
      </c>
      <c r="M18" s="43"/>
      <c r="N18" s="19"/>
      <c r="O18" s="49">
        <v>16</v>
      </c>
    </row>
    <row r="19" spans="1:15" s="17" customFormat="1" ht="74.25" customHeight="1" x14ac:dyDescent="0.2">
      <c r="A19" s="45" t="s">
        <v>33</v>
      </c>
      <c r="B19" s="46" t="s">
        <v>34</v>
      </c>
      <c r="C19" s="50">
        <f t="shared" si="3"/>
        <v>10</v>
      </c>
      <c r="D19" s="50"/>
      <c r="E19" s="31">
        <v>5</v>
      </c>
      <c r="F19" s="26"/>
      <c r="G19" s="22">
        <v>5</v>
      </c>
      <c r="H19" s="35">
        <v>19</v>
      </c>
      <c r="I19" s="26"/>
      <c r="J19" s="36">
        <v>1</v>
      </c>
      <c r="K19" s="38">
        <f t="shared" si="4"/>
        <v>20</v>
      </c>
      <c r="L19" s="41">
        <f>H19/E19</f>
        <v>3.8</v>
      </c>
      <c r="M19" s="43"/>
      <c r="N19" s="19"/>
      <c r="O19" s="49">
        <v>17</v>
      </c>
    </row>
    <row r="20" spans="1:15" s="17" customFormat="1" ht="55.5" customHeight="1" x14ac:dyDescent="0.2">
      <c r="A20" s="68" t="s">
        <v>35</v>
      </c>
      <c r="B20" s="46" t="s">
        <v>36</v>
      </c>
      <c r="C20" s="50">
        <f>E20+G20+F20</f>
        <v>10</v>
      </c>
      <c r="D20" s="50"/>
      <c r="E20" s="31">
        <v>4</v>
      </c>
      <c r="F20" s="32">
        <v>1</v>
      </c>
      <c r="G20" s="21">
        <v>5</v>
      </c>
      <c r="H20" s="35">
        <v>38</v>
      </c>
      <c r="I20" s="35"/>
      <c r="J20" s="36"/>
      <c r="K20" s="38">
        <f>SUM(H20:J20)</f>
        <v>38</v>
      </c>
      <c r="L20" s="41">
        <f>H20/E20</f>
        <v>9.5</v>
      </c>
      <c r="M20" s="42">
        <v>5</v>
      </c>
      <c r="N20" s="47"/>
      <c r="O20" s="49">
        <v>22</v>
      </c>
    </row>
    <row r="21" spans="1:15" s="17" customFormat="1" ht="67.5" customHeight="1" x14ac:dyDescent="0.2">
      <c r="A21" s="69"/>
      <c r="B21" s="46" t="s">
        <v>37</v>
      </c>
      <c r="C21" s="50">
        <f>E21+G21+F21</f>
        <v>5</v>
      </c>
      <c r="D21" s="50"/>
      <c r="E21" s="26"/>
      <c r="F21" s="26"/>
      <c r="G21" s="21">
        <v>5</v>
      </c>
      <c r="H21" s="26"/>
      <c r="I21" s="26"/>
      <c r="J21" s="36">
        <v>16</v>
      </c>
      <c r="K21" s="38">
        <f>SUM(H21:J21)</f>
        <v>16</v>
      </c>
      <c r="L21" s="44"/>
      <c r="M21" s="42">
        <v>5</v>
      </c>
      <c r="N21" s="47"/>
      <c r="O21" s="49">
        <v>4</v>
      </c>
    </row>
    <row r="22" spans="1:15" s="17" customFormat="1" ht="98.25" customHeight="1" x14ac:dyDescent="0.2">
      <c r="A22" s="69"/>
      <c r="B22" s="46" t="s">
        <v>38</v>
      </c>
      <c r="C22" s="50">
        <f>E22+G22+F22</f>
        <v>5</v>
      </c>
      <c r="D22" s="50"/>
      <c r="E22" s="26"/>
      <c r="F22" s="26"/>
      <c r="G22" s="21">
        <v>5</v>
      </c>
      <c r="H22" s="26"/>
      <c r="I22" s="26"/>
      <c r="J22" s="36">
        <v>12</v>
      </c>
      <c r="K22" s="38">
        <f>SUM(H22:J22)</f>
        <v>12</v>
      </c>
      <c r="L22" s="44"/>
      <c r="M22" s="42">
        <v>5</v>
      </c>
      <c r="N22" s="47"/>
      <c r="O22" s="49">
        <v>9</v>
      </c>
    </row>
    <row r="23" spans="1:15" s="17" customFormat="1" ht="55.5" customHeight="1" x14ac:dyDescent="0.2">
      <c r="A23" s="66" t="s">
        <v>15</v>
      </c>
      <c r="B23" s="66"/>
      <c r="C23" s="67">
        <f>E23+G23+F23</f>
        <v>90</v>
      </c>
      <c r="D23" s="67"/>
      <c r="E23" s="39">
        <f t="shared" ref="E23:F23" si="5">SUM(E10:E16)+SUM(E18:E22)</f>
        <v>18</v>
      </c>
      <c r="F23" s="39">
        <f t="shared" si="5"/>
        <v>2</v>
      </c>
      <c r="G23" s="39">
        <f>SUM(G10:G16)+SUM(G18:G22)</f>
        <v>70</v>
      </c>
      <c r="H23" s="39">
        <f t="shared" ref="H23:K23" si="6">SUM(H10:H16)+SUM(H18:H22)</f>
        <v>113</v>
      </c>
      <c r="I23" s="39">
        <f t="shared" si="6"/>
        <v>1</v>
      </c>
      <c r="J23" s="39">
        <f t="shared" si="6"/>
        <v>45</v>
      </c>
      <c r="K23" s="39">
        <f t="shared" si="6"/>
        <v>159</v>
      </c>
      <c r="L23" s="40">
        <f>H23/E23</f>
        <v>6.2777777777777777</v>
      </c>
      <c r="M23" s="39">
        <f t="shared" ref="M23:N23" si="7">SUM(M10:M16)+SUM(M18:M22)</f>
        <v>35</v>
      </c>
      <c r="N23" s="39">
        <f t="shared" si="7"/>
        <v>0</v>
      </c>
      <c r="O23" s="49">
        <f>SUM(O10:O22)</f>
        <v>104</v>
      </c>
    </row>
    <row r="24" spans="1:15" s="8" customFormat="1" ht="19.5" customHeight="1" x14ac:dyDescent="0.3">
      <c r="A24" s="1"/>
      <c r="B24" s="1"/>
      <c r="C24" s="2"/>
      <c r="D24" s="2"/>
      <c r="E24" s="3"/>
      <c r="F24" s="3"/>
      <c r="G24" s="3"/>
      <c r="H24" s="7"/>
      <c r="I24" s="7"/>
      <c r="J24" s="18"/>
      <c r="K24" s="7"/>
      <c r="L24" s="7"/>
      <c r="M24" s="12"/>
      <c r="N24" s="28"/>
    </row>
    <row r="25" spans="1:15" s="10" customFormat="1" ht="16.5" x14ac:dyDescent="0.25">
      <c r="A25" s="4"/>
      <c r="B25" s="9"/>
      <c r="C25" s="13"/>
      <c r="D25" s="6"/>
      <c r="E25" s="14"/>
      <c r="F25" s="14"/>
      <c r="G25" s="6"/>
      <c r="H25" s="13"/>
      <c r="I25" s="13"/>
      <c r="J25" s="6"/>
      <c r="K25" s="6"/>
      <c r="L25" s="6"/>
      <c r="M25" s="5"/>
      <c r="N25" s="29"/>
    </row>
    <row r="26" spans="1:15" ht="16.5" x14ac:dyDescent="0.25">
      <c r="B26" s="9"/>
      <c r="C26" s="13"/>
      <c r="D26" s="13"/>
      <c r="E26" s="14"/>
      <c r="F26" s="14"/>
    </row>
    <row r="27" spans="1:15" ht="16.5" x14ac:dyDescent="0.25">
      <c r="B27" s="9"/>
      <c r="E27" s="14"/>
      <c r="F27" s="14"/>
    </row>
    <row r="28" spans="1:15" ht="16.5" x14ac:dyDescent="0.25">
      <c r="B28" s="9"/>
      <c r="C28" s="13"/>
      <c r="D28" s="13"/>
      <c r="E28" s="14"/>
      <c r="F28" s="14"/>
    </row>
  </sheetData>
  <mergeCells count="40">
    <mergeCell ref="O5:O8"/>
    <mergeCell ref="A3:M3"/>
    <mergeCell ref="A1:M1"/>
    <mergeCell ref="A2:M2"/>
    <mergeCell ref="A4:L4"/>
    <mergeCell ref="H7:H8"/>
    <mergeCell ref="J7:J8"/>
    <mergeCell ref="C5:L5"/>
    <mergeCell ref="L6:L8"/>
    <mergeCell ref="H6:K6"/>
    <mergeCell ref="K7:K8"/>
    <mergeCell ref="M6:N6"/>
    <mergeCell ref="M7:M8"/>
    <mergeCell ref="N7:N8"/>
    <mergeCell ref="A5:B8"/>
    <mergeCell ref="C6:G6"/>
    <mergeCell ref="A17:N17"/>
    <mergeCell ref="C14:D14"/>
    <mergeCell ref="C12:D12"/>
    <mergeCell ref="C13:D13"/>
    <mergeCell ref="C15:D15"/>
    <mergeCell ref="C16:D16"/>
    <mergeCell ref="A12:A13"/>
    <mergeCell ref="A23:B23"/>
    <mergeCell ref="C23:D23"/>
    <mergeCell ref="C18:D18"/>
    <mergeCell ref="C19:D19"/>
    <mergeCell ref="C21:D21"/>
    <mergeCell ref="C22:D22"/>
    <mergeCell ref="A20:A22"/>
    <mergeCell ref="C20:D20"/>
    <mergeCell ref="C11:D11"/>
    <mergeCell ref="M5:N5"/>
    <mergeCell ref="F7:F8"/>
    <mergeCell ref="I7:I8"/>
    <mergeCell ref="A9:N9"/>
    <mergeCell ref="C10:D10"/>
    <mergeCell ref="E7:E8"/>
    <mergeCell ref="G7:G8"/>
    <mergeCell ref="C7:D8"/>
  </mergeCells>
  <pageMargins left="0.43307086614173229" right="0.19685039370078741" top="0.6692913385826772" bottom="0.27559055118110237" header="0.19685039370078741" footer="0.23622047244094491"/>
  <pageSetup paperSize="9" scale="38" orientation="portrait" r:id="rId1"/>
  <headerFooter alignWithMargins="0">
    <oddFooter xml:space="preserve">&amp;C&amp;Z&amp;F  &amp;A  по состоянию на &amp;D&amp;T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Магистратура</vt:lpstr>
      <vt:lpstr>Лист2</vt:lpstr>
      <vt:lpstr>Магистратура!Область_печати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Малушина Виктория Николаевна</dc:creator>
  <cp:lastModifiedBy>Малушина Виктория Николаевна</cp:lastModifiedBy>
  <cp:lastPrinted>2018-08-10T16:17:02Z</cp:lastPrinted>
  <dcterms:created xsi:type="dcterms:W3CDTF">2013-06-17T12:27:24Z</dcterms:created>
  <dcterms:modified xsi:type="dcterms:W3CDTF">2018-08-10T16:17:08Z</dcterms:modified>
</cp:coreProperties>
</file>